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6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7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33C28A8A-B438-4261-B8C2-3C8AE8EA74E5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pesquisa part 01" sheetId="1" state="hidden" r:id="rId1"/>
    <sheet name="Página 01" sheetId="5" r:id="rId2"/>
    <sheet name="pesquisa part 02" sheetId="2" r:id="rId3"/>
    <sheet name="pesquisa part 03" sheetId="3" r:id="rId4"/>
    <sheet name="Painel" sheetId="4" r:id="rId5"/>
  </sheets>
  <definedNames>
    <definedName name="cara">'pesquisa part 02'!$R$8</definedName>
    <definedName name="carinha">"Gráfico 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5" l="1"/>
  <c r="D48" i="5" s="1"/>
  <c r="D47" i="5"/>
  <c r="E47" i="5"/>
  <c r="F47" i="5"/>
  <c r="C47" i="5"/>
  <c r="B42" i="5"/>
  <c r="D42" i="5"/>
  <c r="E42" i="5"/>
  <c r="F42" i="5"/>
  <c r="C42" i="5"/>
  <c r="D41" i="5"/>
  <c r="E41" i="5"/>
  <c r="F41" i="5"/>
  <c r="C41" i="5"/>
  <c r="D34" i="5"/>
  <c r="E34" i="5"/>
  <c r="F34" i="5"/>
  <c r="C34" i="5"/>
  <c r="B35" i="5"/>
  <c r="D35" i="5" s="1"/>
  <c r="B26" i="5"/>
  <c r="D26" i="5" s="1"/>
  <c r="D25" i="5"/>
  <c r="E25" i="5"/>
  <c r="F25" i="5"/>
  <c r="C25" i="5"/>
  <c r="B20" i="5"/>
  <c r="D20" i="5" s="1"/>
  <c r="D19" i="5"/>
  <c r="E19" i="5"/>
  <c r="F19" i="5"/>
  <c r="C19" i="5"/>
  <c r="B13" i="5"/>
  <c r="C13" i="5" s="1"/>
  <c r="D12" i="5"/>
  <c r="E12" i="5"/>
  <c r="F12" i="5"/>
  <c r="C12" i="5"/>
  <c r="C48" i="5" l="1"/>
  <c r="E48" i="5"/>
  <c r="F48" i="5"/>
  <c r="C35" i="5"/>
  <c r="E35" i="5"/>
  <c r="F35" i="5"/>
  <c r="C26" i="5"/>
  <c r="E26" i="5"/>
  <c r="F26" i="5"/>
  <c r="D13" i="5"/>
  <c r="F13" i="5"/>
  <c r="E20" i="5"/>
  <c r="F20" i="5"/>
  <c r="C20" i="5"/>
  <c r="E13" i="5"/>
  <c r="F20" i="1" l="1"/>
  <c r="G20" i="1" s="1"/>
  <c r="D33" i="2" l="1"/>
  <c r="C13" i="3"/>
  <c r="D13" i="3"/>
  <c r="E13" i="3"/>
  <c r="B13" i="3"/>
  <c r="E33" i="2"/>
  <c r="F33" i="2"/>
  <c r="G33" i="2"/>
  <c r="E20" i="2"/>
  <c r="F20" i="2"/>
  <c r="G20" i="2"/>
  <c r="D20" i="2"/>
  <c r="A22" i="2"/>
  <c r="D32" i="1"/>
  <c r="E32" i="1"/>
  <c r="C32" i="1"/>
  <c r="B32" i="1"/>
  <c r="A34" i="1"/>
  <c r="A15" i="3" l="1"/>
  <c r="D34" i="1"/>
  <c r="F22" i="2"/>
  <c r="A35" i="2"/>
  <c r="E35" i="2" s="1"/>
  <c r="D22" i="2"/>
  <c r="E15" i="3"/>
  <c r="G22" i="2"/>
  <c r="E22" i="2"/>
  <c r="B34" i="1"/>
  <c r="C34" i="1"/>
  <c r="E34" i="1"/>
  <c r="F11" i="3"/>
  <c r="G11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4" i="3"/>
  <c r="G4" i="3" s="1"/>
  <c r="D35" i="2" l="1"/>
  <c r="G35" i="2"/>
  <c r="F35" i="2"/>
  <c r="D15" i="3"/>
  <c r="C15" i="3"/>
  <c r="B15" i="3"/>
  <c r="H19" i="2"/>
  <c r="I19" i="2" s="1"/>
  <c r="H28" i="2"/>
  <c r="I28" i="2" s="1"/>
  <c r="H29" i="2"/>
  <c r="I29" i="2" s="1"/>
  <c r="H30" i="2"/>
  <c r="I30" i="2" s="1"/>
  <c r="H31" i="2"/>
  <c r="I31" i="2" s="1"/>
  <c r="H32" i="2"/>
  <c r="I32" i="2" s="1"/>
  <c r="H17" i="2"/>
  <c r="I17" i="2" s="1"/>
  <c r="H18" i="2"/>
  <c r="I18" i="2" s="1"/>
  <c r="H15" i="2"/>
  <c r="I15" i="2" s="1"/>
  <c r="H16" i="2"/>
  <c r="I16" i="2" s="1"/>
  <c r="H14" i="2"/>
  <c r="I14" i="2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12" i="1"/>
  <c r="G12" i="1" s="1"/>
  <c r="F11" i="1"/>
  <c r="G11" i="1" s="1"/>
</calcChain>
</file>

<file path=xl/sharedStrings.xml><?xml version="1.0" encoding="utf-8"?>
<sst xmlns="http://schemas.openxmlformats.org/spreadsheetml/2006/main" count="174" uniqueCount="147">
  <si>
    <t>Pesquisa de clima organizacional</t>
  </si>
  <si>
    <t>REV. 00</t>
  </si>
  <si>
    <t>Conceição  da feira  ___/___/_____.</t>
  </si>
  <si>
    <t>Prezado Colaborador</t>
  </si>
  <si>
    <t xml:space="preserve">Nossa Política da Qualidade se sustenta na evidência do respeito para com nossos colaboradores. Certos de que as pessoas são nosso grande diferencial competitivo, queremos saber o que você pensa sobre a sua empresa. Por favor, assinale no quadro abaixo, sua verdadeira e sincera impressão sobre os valores descritos. Sua opinião nos orientará no caminho que escolhemos percorrer. Se obtivermos uma avaliação positiva, lograremos o êxito de estarmos coesos. Caso contrário, buscaremos alternativas para corrigir o que não estiver de acordo com as suas expectativas. </t>
  </si>
  <si>
    <t xml:space="preserve">Pesquisa de clima organizacional </t>
  </si>
  <si>
    <t>Itens avaliados</t>
  </si>
  <si>
    <t>Ótimo</t>
  </si>
  <si>
    <t>Bom</t>
  </si>
  <si>
    <t>Regular</t>
  </si>
  <si>
    <t>Ruim</t>
  </si>
  <si>
    <t>1. Forma de pagamento</t>
  </si>
  <si>
    <t>2. Exatidão nos valores da folha de pagamento</t>
  </si>
  <si>
    <t>3.Valorização do esforço</t>
  </si>
  <si>
    <t>4. Incentivo a qualificação</t>
  </si>
  <si>
    <t>5. Treinamentos</t>
  </si>
  <si>
    <t>6. Possibilidade de crescimento</t>
  </si>
  <si>
    <t>7. Informação sobre mudanças e melhorias</t>
  </si>
  <si>
    <t>8. Seu conceito e impressão em relação ao programa da qualidade que está iniciando</t>
  </si>
  <si>
    <t>9. Com os colegas</t>
  </si>
  <si>
    <t>12. Limpeza, Ventilação e iluminação na área onde executo meu trabalho</t>
  </si>
  <si>
    <t>13. Condições de segurança (EPI’s) maquinário e equipamentos</t>
  </si>
  <si>
    <t>14. Recursos materiais e organização na área onde executo meu trabalho</t>
  </si>
  <si>
    <t>TOTAL DE PONTOS</t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</si>
  <si>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i/>
        <sz val="11"/>
        <color theme="1"/>
        <rFont val="Arial Narrow"/>
        <family val="2"/>
      </rPr>
      <t>Política salarial</t>
    </r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</si>
  <si>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i/>
        <sz val="11"/>
        <color theme="1"/>
        <rFont val="Arial Narrow"/>
        <family val="2"/>
      </rPr>
      <t>Oportunidade de carreira</t>
    </r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</si>
  <si>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i/>
        <sz val="11"/>
        <color theme="1"/>
        <rFont val="Arial Narrow"/>
        <family val="2"/>
      </rPr>
      <t>Comunicação interna</t>
    </r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</si>
  <si>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i/>
        <sz val="11"/>
        <color theme="1"/>
        <rFont val="Arial Narrow"/>
        <family val="2"/>
      </rPr>
      <t>Programa de qualidade</t>
    </r>
  </si>
  <si>
    <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i/>
        <sz val="11"/>
        <color theme="1"/>
        <rFont val="Arial Narrow"/>
        <family val="2"/>
      </rPr>
      <t>Ambiente de trabalho</t>
    </r>
  </si>
  <si>
    <r>
      <t>·</t>
    </r>
    <r>
      <rPr>
        <b/>
        <sz val="12"/>
        <color theme="1"/>
        <rFont val="Times New Roman"/>
        <family val="1"/>
      </rPr>
      <t>         Relacionamento no trabalho</t>
    </r>
  </si>
  <si>
    <t>Responda ao questionário abaixo assinalando como você se sente quanto às situações apresentadas. Coloque um “X” no espaço correspondente à figura que melhor represente seu sentimento, ou seja, se você se sente:</t>
  </si>
  <si>
    <t>CONTENTE</t>
  </si>
  <si>
    <t>,</t>
  </si>
  <si>
    <t>QUASE SATISFEITO</t>
  </si>
  <si>
    <t>INDIFERENTE</t>
  </si>
  <si>
    <t>ou</t>
  </si>
  <si>
    <t>CHATEADO</t>
  </si>
  <si>
    <t>J</t>
  </si>
  <si>
    <t>K</t>
  </si>
  <si>
    <t>L</t>
  </si>
  <si>
    <t>Por favor, não assinale mais de uma alternativa</t>
  </si>
  <si>
    <t>15.  Como é que você se sente em relação ao seu líder  imediato ?</t>
  </si>
  <si>
    <t>Nosso relacionamento pessoal me deixa:</t>
  </si>
  <si>
    <t>Trabalhar com ele me torna uma pessoa:</t>
  </si>
  <si>
    <t>Tê-lo como chefe me deixa:</t>
  </si>
  <si>
    <t>A maneira como ele se comunica, dá instruções e orientação me faz ficar:</t>
  </si>
  <si>
    <t>A valorização que ele atribui a mim me deixa:</t>
  </si>
  <si>
    <t>16.  Como é que você se sente em relação à Empresa?</t>
  </si>
  <si>
    <t>O ambiente de trabalho me deixa:</t>
  </si>
  <si>
    <t>O trabalho que faço me torna uma pessoa:</t>
  </si>
  <si>
    <t>Em relação à satisfação com a função que exerço, eu estou:</t>
  </si>
  <si>
    <t>O nível de Qualidade da Empresa (produto, atendimento ao cliente, organização, precisão, limpeza) me deixa:</t>
  </si>
  <si>
    <r>
      <t>?</t>
    </r>
    <r>
      <rPr>
        <b/>
        <sz val="18"/>
        <color theme="1"/>
        <rFont val="Wingdings"/>
        <charset val="2"/>
      </rPr>
      <t>J</t>
    </r>
    <r>
      <rPr>
        <b/>
        <sz val="18"/>
        <color theme="1"/>
        <rFont val="Arial"/>
        <family val="2"/>
      </rPr>
      <t>!</t>
    </r>
  </si>
  <si>
    <t xml:space="preserve">Assinale somente uma das alternativas de cada um dos itens. Faça esse trabalho com sinceridade e sem receio, pois essa pesquisa não é identificada. </t>
  </si>
  <si>
    <t xml:space="preserve">Se você não assinalar exatamente o que sente, o resultado será errado e teremos perdido uma ótima oportunidade de saber como estão se sentindo os funcionários da empresa. </t>
  </si>
  <si>
    <r>
      <t>?</t>
    </r>
    <r>
      <rPr>
        <b/>
        <sz val="16"/>
        <color theme="1"/>
        <rFont val="Wingdings"/>
        <charset val="2"/>
      </rPr>
      <t>J</t>
    </r>
    <r>
      <rPr>
        <b/>
        <sz val="16"/>
        <color theme="1"/>
        <rFont val="Times New Roman"/>
        <family val="1"/>
      </rPr>
      <t>!</t>
    </r>
  </si>
  <si>
    <t>☻</t>
  </si>
  <si>
    <t>☺</t>
  </si>
  <si>
    <t>?</t>
  </si>
  <si>
    <t>!</t>
  </si>
  <si>
    <t>17. Quanto à motivação, escolha umas das quatro respostas para cada questão:</t>
  </si>
  <si>
    <t xml:space="preserve"> Sempre</t>
  </si>
  <si>
    <t>Quase sempre</t>
  </si>
  <si>
    <t>Raramente</t>
  </si>
  <si>
    <t>Nunca</t>
  </si>
  <si>
    <t>Você tem curiosidade em aprender cada vez mais a respeito de seu trabalho?</t>
  </si>
  <si>
    <t>Cada nova conquista é motivo de prazer e satisfação?</t>
  </si>
  <si>
    <t>Sente orgulho de dizer para seus amigos o que faz e onde trabalha?</t>
  </si>
  <si>
    <t>Tem interesse em assumir posições mais elevadas e vislumbra esta possibilidade?</t>
  </si>
  <si>
    <t>Recebe espontaneamente reconhecimento de seus superiores pelo seu trabalho?</t>
  </si>
  <si>
    <t>Se precisar ficar depois do horário, fica pelo prazer de mais uma tarefa concluída?</t>
  </si>
  <si>
    <t>NÃO PREENCHER</t>
  </si>
  <si>
    <t>PONTOS ALCANÇADOS =__________.</t>
  </si>
  <si>
    <t>136 PONTOS= 100%</t>
  </si>
  <si>
    <t>ÍNDICE ALCANÇADO</t>
  </si>
  <si>
    <t>%= Pontos alcançados x 100= ______%.</t>
  </si>
  <si>
    <t>EXCELENTE</t>
  </si>
  <si>
    <t>BOM</t>
  </si>
  <si>
    <t>REGULAR</t>
  </si>
  <si>
    <t>INSATISFATÓRIO</t>
  </si>
  <si>
    <t>90 A 100%</t>
  </si>
  <si>
    <t>70% A 89%</t>
  </si>
  <si>
    <t>41% A 69%</t>
  </si>
  <si>
    <t>&lt;40%</t>
  </si>
  <si>
    <t>*Você acorda pela manhã disposto e pensando nos projetos do dia?</t>
  </si>
  <si>
    <t>*Você tem pelo menos uma idéia ou solução inovadora a cada semana?</t>
  </si>
  <si>
    <t>Quantidade de entrevistados por cada classificção</t>
  </si>
  <si>
    <t>Contente</t>
  </si>
  <si>
    <t>indiferente</t>
  </si>
  <si>
    <t>Chateado</t>
  </si>
  <si>
    <t>Quase satisfeito</t>
  </si>
  <si>
    <t>sempre</t>
  </si>
  <si>
    <t>Painel Pesquisa organizacional</t>
  </si>
  <si>
    <t>10. Com Líderes</t>
  </si>
  <si>
    <t>11. Com Gerência</t>
  </si>
  <si>
    <t>8. Abertura para expor suas opiniões</t>
  </si>
  <si>
    <t xml:space="preserve"> </t>
  </si>
  <si>
    <t xml:space="preserve">          Pesquisa de Clima Organizacional</t>
  </si>
  <si>
    <t>Conceição da feira,, _____/ _____/ 20___.</t>
  </si>
  <si>
    <t>Tempo de empresa: (   ) 0 a 6 meses          (   ) 1 a 3 anos          (   ) 3 anos em diante</t>
  </si>
  <si>
    <t>Prezado Colaborador,</t>
  </si>
  <si>
    <t>Numa Escala de 1 a 4, solicitamos que assinale no quadro abaixo, sua verdadeira impressão sobre os valores relacionados. Nosso objetivo é proprorcionar aos nossos colaboradores um melhor clima organizacional, buscando alternativas para corrigir o que não estiver de acordo com as suas expectativas.</t>
  </si>
  <si>
    <t>Pesquisa de Clima Organizacional</t>
  </si>
  <si>
    <t xml:space="preserve">Regular </t>
  </si>
  <si>
    <t>Fatores Avaliados</t>
  </si>
  <si>
    <t>Política Salarial</t>
  </si>
  <si>
    <t>3. Salário condiz ao trabalho realizado</t>
  </si>
  <si>
    <t>Oportunidade de Carreira:</t>
  </si>
  <si>
    <t>4. Incentivo a qualificação (voltar a estudar, fazer novos cursos...)</t>
  </si>
  <si>
    <t>5. Recebe treinamentos necessários para realizar seu trabalho</t>
  </si>
  <si>
    <t>6. Seu trabalho é valorizado</t>
  </si>
  <si>
    <t>7. Possibilidade de crescimento</t>
  </si>
  <si>
    <t>Comunicação Interna:</t>
  </si>
  <si>
    <t>8. Informações sobre mudanças e melhorias</t>
  </si>
  <si>
    <t>9. Informações sobre normas e procedimentos</t>
  </si>
  <si>
    <t>10. Abertura para expor suas opiniões</t>
  </si>
  <si>
    <t>Relacionamento no Trabalho:</t>
  </si>
  <si>
    <t>11. Com colegas do setor</t>
  </si>
  <si>
    <t>12. Com colegas de outro setor</t>
  </si>
  <si>
    <t>13. Com líderes</t>
  </si>
  <si>
    <t>14. Com gerência</t>
  </si>
  <si>
    <t>15. Clima geral do seu setor</t>
  </si>
  <si>
    <t>16. Comemora-se resultados alcançados</t>
  </si>
  <si>
    <t>Ambiente de trabalho</t>
  </si>
  <si>
    <t>17. Limpeza, ventilação e iluminação onde executo meu trabalho</t>
  </si>
  <si>
    <t>18. Recursos materiais para execução do meu trabalho</t>
  </si>
  <si>
    <t xml:space="preserve">19. Banheiros que utilizo </t>
  </si>
  <si>
    <t>20. Vestiário que utilizo</t>
  </si>
  <si>
    <t>Impressões</t>
  </si>
  <si>
    <t>21. Você indicaria seu melhor amigo para trabalhar aqui</t>
  </si>
  <si>
    <t>22. Minha família e amigos acham que eu trabalho em uma boa empresa</t>
  </si>
  <si>
    <t>23. A empresa colabora com a comunidade a sua volta</t>
  </si>
  <si>
    <t>Escolha 3 itens da lista abaixo que representam os motivos que você tem para permanecer na empresa.</t>
  </si>
  <si>
    <t>(   ) Salário</t>
  </si>
  <si>
    <t>(   ) Benefícios Oferecidos</t>
  </si>
  <si>
    <t>(   ) Relacionamento Liderança/Gerência</t>
  </si>
  <si>
    <t>(   ) Oportunidade de Crescimento</t>
  </si>
  <si>
    <t>(   ) Relacionamento com colegas</t>
  </si>
  <si>
    <t>(   ) Satisfação com o cargo</t>
  </si>
  <si>
    <t>(   ) Treinamentos oferecidos</t>
  </si>
  <si>
    <t>(   ) Responsabilidade Socio Ambiental</t>
  </si>
  <si>
    <t>(   ) Eventos promovidos</t>
  </si>
  <si>
    <t>(    ) Boa estrutura física</t>
  </si>
  <si>
    <t>(   ) Ambiente de trabalho</t>
  </si>
  <si>
    <r>
      <rPr>
        <b/>
        <i/>
        <sz val="11"/>
        <color theme="1"/>
        <rFont val="Times New Roman"/>
        <family val="1"/>
      </rPr>
      <t>Quais Motivos fariam você sair da empresa?</t>
    </r>
    <r>
      <rPr>
        <i/>
        <sz val="11"/>
        <color theme="1"/>
        <rFont val="Times New Roman"/>
        <family val="1"/>
      </rPr>
      <t xml:space="preserve"> _______________________________________________</t>
    </r>
  </si>
  <si>
    <t>____________________________________________________________________________________</t>
  </si>
  <si>
    <t>Comentários Adicionais: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</si>
</sst>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&quot;Total entrevistados&quot;\ 0"/>
    <numFmt numFmtId="166" formatCode="&quot;Total de Entrevistados&quot;\ 0"/>
    <numFmt numFmtId="167" formatCode="&quot;Total de entrevistados&quot;\ 0"/>
    <numFmt numFmtId="168" formatCode="&quot;Total de entrevistados&quot;\ 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b/>
      <i/>
      <sz val="12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Symbol"/>
      <family val="1"/>
      <charset val="2"/>
    </font>
    <font>
      <b/>
      <sz val="7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0"/>
      <color theme="1"/>
      <name val="Times New Roman"/>
      <family val="1"/>
    </font>
    <font>
      <b/>
      <sz val="18"/>
      <color theme="1"/>
      <name val="Wingdings"/>
      <charset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Wingdings"/>
      <charset val="2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36"/>
      <color theme="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5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8" fillId="5" borderId="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 wrapText="1"/>
    </xf>
    <xf numFmtId="165" fontId="8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164" fontId="1" fillId="5" borderId="1" xfId="1" applyNumberFormat="1" applyFont="1" applyFill="1" applyBorder="1"/>
    <xf numFmtId="0" fontId="5" fillId="0" borderId="0" xfId="0" applyFont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8" fillId="0" borderId="18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justify" textRotation="90"/>
    </xf>
    <xf numFmtId="0" fontId="32" fillId="0" borderId="20" xfId="0" applyFont="1" applyBorder="1" applyAlignment="1">
      <alignment horizontal="center" vertical="center"/>
    </xf>
    <xf numFmtId="0" fontId="33" fillId="0" borderId="25" xfId="0" applyFont="1" applyBorder="1"/>
    <xf numFmtId="0" fontId="33" fillId="0" borderId="26" xfId="0" applyFont="1" applyBorder="1"/>
    <xf numFmtId="0" fontId="33" fillId="0" borderId="18" xfId="0" applyFont="1" applyBorder="1"/>
    <xf numFmtId="0" fontId="33" fillId="0" borderId="28" xfId="0" applyFont="1" applyBorder="1"/>
    <xf numFmtId="0" fontId="33" fillId="0" borderId="30" xfId="0" applyFont="1" applyBorder="1"/>
    <xf numFmtId="0" fontId="33" fillId="0" borderId="31" xfId="0" applyFont="1" applyBorder="1"/>
    <xf numFmtId="0" fontId="33" fillId="0" borderId="33" xfId="0" applyFont="1" applyBorder="1"/>
    <xf numFmtId="0" fontId="33" fillId="0" borderId="34" xfId="0" applyFont="1" applyBorder="1"/>
    <xf numFmtId="0" fontId="33" fillId="0" borderId="24" xfId="0" applyFont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3" fillId="0" borderId="29" xfId="0" applyFont="1" applyBorder="1" applyAlignment="1">
      <alignment horizontal="left"/>
    </xf>
    <xf numFmtId="0" fontId="33" fillId="0" borderId="30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164" fontId="34" fillId="0" borderId="35" xfId="1" applyNumberFormat="1" applyFont="1" applyBorder="1" applyAlignment="1">
      <alignment horizontal="center"/>
    </xf>
    <xf numFmtId="0" fontId="33" fillId="0" borderId="6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164" fontId="33" fillId="0" borderId="30" xfId="1" applyNumberFormat="1" applyFont="1" applyBorder="1"/>
    <xf numFmtId="164" fontId="0" fillId="0" borderId="0" xfId="0" applyNumberFormat="1"/>
    <xf numFmtId="0" fontId="33" fillId="0" borderId="8" xfId="0" applyFont="1" applyBorder="1"/>
    <xf numFmtId="0" fontId="33" fillId="0" borderId="9" xfId="0" applyFont="1" applyBorder="1"/>
    <xf numFmtId="167" fontId="33" fillId="0" borderId="8" xfId="0" applyNumberFormat="1" applyFont="1" applyBorder="1"/>
    <xf numFmtId="167" fontId="0" fillId="0" borderId="8" xfId="0" applyNumberFormat="1" applyBorder="1"/>
    <xf numFmtId="167" fontId="33" fillId="0" borderId="36" xfId="0" applyNumberFormat="1" applyFont="1" applyBorder="1"/>
    <xf numFmtId="168" fontId="33" fillId="0" borderId="8" xfId="0" applyNumberFormat="1" applyFont="1" applyBorder="1"/>
    <xf numFmtId="0" fontId="33" fillId="0" borderId="6" xfId="0" applyFont="1" applyBorder="1" applyAlignment="1">
      <alignment horizontal="left" vertical="justify"/>
    </xf>
    <xf numFmtId="0" fontId="33" fillId="0" borderId="7" xfId="0" applyFont="1" applyBorder="1" applyAlignment="1">
      <alignment horizontal="left" vertical="justify"/>
    </xf>
    <xf numFmtId="0" fontId="33" fillId="0" borderId="10" xfId="0" applyFont="1" applyBorder="1" applyAlignment="1">
      <alignment horizontal="left"/>
    </xf>
    <xf numFmtId="0" fontId="33" fillId="0" borderId="0" xfId="0" applyFont="1" applyAlignment="1">
      <alignment horizontal="left"/>
    </xf>
    <xf numFmtId="164" fontId="33" fillId="0" borderId="18" xfId="1" applyNumberFormat="1" applyFont="1" applyBorder="1"/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 indent="2"/>
    </xf>
    <xf numFmtId="0" fontId="12" fillId="2" borderId="9" xfId="0" applyFont="1" applyFill="1" applyBorder="1" applyAlignment="1">
      <alignment horizontal="left" vertical="center" wrapText="1" indent="2"/>
    </xf>
    <xf numFmtId="0" fontId="12" fillId="2" borderId="2" xfId="0" applyFont="1" applyFill="1" applyBorder="1" applyAlignment="1">
      <alignment horizontal="left" vertical="center" wrapText="1" indent="2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33" fillId="0" borderId="30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left" vertical="justify"/>
    </xf>
    <xf numFmtId="0" fontId="33" fillId="0" borderId="0" xfId="0" applyFont="1" applyAlignment="1">
      <alignment horizontal="left" vertical="justify"/>
    </xf>
    <xf numFmtId="0" fontId="33" fillId="0" borderId="11" xfId="0" applyFont="1" applyBorder="1" applyAlignment="1">
      <alignment horizontal="left" vertical="justify"/>
    </xf>
    <xf numFmtId="0" fontId="33" fillId="0" borderId="10" xfId="0" applyFont="1" applyBorder="1" applyAlignment="1">
      <alignment horizontal="center" vertical="justify"/>
    </xf>
    <xf numFmtId="0" fontId="33" fillId="0" borderId="0" xfId="0" applyFont="1" applyAlignment="1">
      <alignment horizontal="center" vertical="justify"/>
    </xf>
    <xf numFmtId="0" fontId="33" fillId="0" borderId="11" xfId="0" applyFont="1" applyBorder="1" applyAlignment="1">
      <alignment horizontal="center" vertical="justify"/>
    </xf>
    <xf numFmtId="0" fontId="32" fillId="0" borderId="10" xfId="0" applyFont="1" applyBorder="1" applyAlignment="1">
      <alignment horizontal="left" vertical="justify"/>
    </xf>
    <xf numFmtId="0" fontId="32" fillId="0" borderId="0" xfId="0" applyFont="1" applyAlignment="1">
      <alignment horizontal="left" vertical="justify"/>
    </xf>
    <xf numFmtId="0" fontId="32" fillId="0" borderId="11" xfId="0" applyFont="1" applyBorder="1" applyAlignment="1">
      <alignment horizontal="left" vertical="justify"/>
    </xf>
    <xf numFmtId="0" fontId="32" fillId="0" borderId="6" xfId="0" applyFont="1" applyBorder="1" applyAlignment="1">
      <alignment horizontal="left" vertical="justify"/>
    </xf>
    <xf numFmtId="0" fontId="32" fillId="0" borderId="7" xfId="0" applyFont="1" applyBorder="1" applyAlignment="1">
      <alignment horizontal="left" vertical="justify"/>
    </xf>
    <xf numFmtId="0" fontId="32" fillId="0" borderId="5" xfId="0" applyFont="1" applyBorder="1" applyAlignment="1">
      <alignment horizontal="left" vertical="justify"/>
    </xf>
    <xf numFmtId="0" fontId="32" fillId="8" borderId="8" xfId="0" applyFont="1" applyFill="1" applyBorder="1" applyAlignment="1">
      <alignment horizontal="left" vertical="justify"/>
    </xf>
    <xf numFmtId="0" fontId="32" fillId="8" borderId="9" xfId="0" applyFont="1" applyFill="1" applyBorder="1" applyAlignment="1">
      <alignment horizontal="left" vertical="justify"/>
    </xf>
    <xf numFmtId="0" fontId="32" fillId="8" borderId="2" xfId="0" applyFont="1" applyFill="1" applyBorder="1" applyAlignment="1">
      <alignment horizontal="left" vertical="justify"/>
    </xf>
    <xf numFmtId="0" fontId="33" fillId="0" borderId="25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3" fillId="0" borderId="29" xfId="0" applyFont="1" applyBorder="1" applyAlignment="1">
      <alignment horizontal="left"/>
    </xf>
    <xf numFmtId="0" fontId="33" fillId="0" borderId="30" xfId="0" applyFont="1" applyBorder="1" applyAlignment="1">
      <alignment horizontal="left"/>
    </xf>
    <xf numFmtId="0" fontId="32" fillId="8" borderId="8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0" fontId="32" fillId="8" borderId="2" xfId="0" applyFont="1" applyFill="1" applyBorder="1" applyAlignment="1">
      <alignment horizontal="left"/>
    </xf>
    <xf numFmtId="0" fontId="33" fillId="0" borderId="32" xfId="0" applyFont="1" applyBorder="1" applyAlignment="1">
      <alignment horizontal="justify" vertical="justify"/>
    </xf>
    <xf numFmtId="0" fontId="33" fillId="0" borderId="33" xfId="0" applyFont="1" applyBorder="1" applyAlignment="1">
      <alignment horizontal="justify" vertical="justify"/>
    </xf>
    <xf numFmtId="0" fontId="33" fillId="0" borderId="27" xfId="0" applyFont="1" applyBorder="1" applyAlignment="1">
      <alignment horizontal="justify" vertical="justify"/>
    </xf>
    <xf numFmtId="0" fontId="33" fillId="0" borderId="18" xfId="0" applyFont="1" applyBorder="1" applyAlignment="1">
      <alignment horizontal="justify" vertical="justify"/>
    </xf>
    <xf numFmtId="0" fontId="33" fillId="0" borderId="27" xfId="0" applyFont="1" applyBorder="1" applyAlignment="1">
      <alignment horizontal="left" vertical="justify"/>
    </xf>
    <xf numFmtId="0" fontId="33" fillId="0" borderId="18" xfId="0" applyFont="1" applyBorder="1" applyAlignment="1">
      <alignment horizontal="left" vertical="justify"/>
    </xf>
    <xf numFmtId="0" fontId="33" fillId="0" borderId="29" xfId="0" applyFont="1" applyBorder="1" applyAlignment="1">
      <alignment horizontal="left" vertical="justify"/>
    </xf>
    <xf numFmtId="0" fontId="33" fillId="0" borderId="30" xfId="0" applyFont="1" applyBorder="1" applyAlignment="1">
      <alignment horizontal="left" vertical="justify"/>
    </xf>
    <xf numFmtId="0" fontId="33" fillId="0" borderId="32" xfId="0" applyFont="1" applyBorder="1" applyAlignment="1">
      <alignment horizontal="left"/>
    </xf>
    <xf numFmtId="0" fontId="33" fillId="0" borderId="33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32" fillId="8" borderId="21" xfId="0" applyFont="1" applyFill="1" applyBorder="1" applyAlignment="1">
      <alignment horizontal="left"/>
    </xf>
    <xf numFmtId="0" fontId="32" fillId="8" borderId="22" xfId="0" applyFont="1" applyFill="1" applyBorder="1" applyAlignment="1">
      <alignment horizontal="left"/>
    </xf>
    <xf numFmtId="0" fontId="32" fillId="8" borderId="23" xfId="0" applyFont="1" applyFill="1" applyBorder="1" applyAlignment="1">
      <alignment horizontal="left"/>
    </xf>
    <xf numFmtId="0" fontId="32" fillId="8" borderId="8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3" fillId="0" borderId="6" xfId="0" applyFont="1" applyBorder="1" applyAlignment="1">
      <alignment horizontal="justify" vertical="justify"/>
    </xf>
    <xf numFmtId="0" fontId="33" fillId="0" borderId="7" xfId="0" applyFont="1" applyBorder="1" applyAlignment="1">
      <alignment horizontal="justify" vertical="justify"/>
    </xf>
    <xf numFmtId="0" fontId="33" fillId="0" borderId="5" xfId="0" applyFont="1" applyBorder="1" applyAlignment="1">
      <alignment horizontal="justify" vertical="justify"/>
    </xf>
    <xf numFmtId="0" fontId="32" fillId="8" borderId="10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86388888888888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'pesquisa part 01'!$A$34</c:f>
              <c:strCache>
                <c:ptCount val="1"/>
                <c:pt idx="0">
                  <c:v>Total entrevistados 435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E-41D7-426B-B218-3ADBB3A0FAA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3-41D7-426B-B218-3ADBB3A0FAA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6-41D7-426B-B218-3ADBB3A0F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'pesquisa part 01'!$B$33:$E$33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'pesquisa part 01'!$B$34:$E$34</c:f>
              <c:numCache>
                <c:formatCode>0.0%</c:formatCode>
                <c:ptCount val="4"/>
                <c:pt idx="0">
                  <c:v>0.47126436781609193</c:v>
                </c:pt>
                <c:pt idx="1">
                  <c:v>0.27586206896551724</c:v>
                </c:pt>
                <c:pt idx="2">
                  <c:v>0.15632183908045977</c:v>
                </c:pt>
                <c:pt idx="3">
                  <c:v>9.6551724137931033E-2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7-426B-B218-3ADBB3A0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27"/>
        <c:axId val="524401704"/>
        <c:axId val="524326920"/>
      </c:barChart>
      <c:catAx>
        <c:axId val="52440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24326920"/>
        <c:crosses val="autoZero"/>
        <c:auto val="1"/>
        <c:lblAlgn val="ctr"/>
        <c:lblOffset val="100"/>
        <c:noMultiLvlLbl val="0"/>
      </c:catAx>
      <c:valAx>
        <c:axId val="52432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24401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entrevistados 17</a:t>
            </a:r>
          </a:p>
        </c:rich>
      </c:tx>
      <c:layout>
        <c:manualLayout>
          <c:xMode val="edge"/>
          <c:yMode val="edge"/>
          <c:x val="0.26899908503803438"/>
          <c:y val="0.87305102080423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'Página 01'!$B$20</c:f>
              <c:strCache>
                <c:ptCount val="1"/>
                <c:pt idx="0">
                  <c:v>Total de entrevistados 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6-99CD-457A-B5F3-794C8FC10E6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A-99CD-457A-B5F3-794C8FC10E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1-99CD-457A-B5F3-794C8FC10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01'!$C$19:$F$19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01'!$C$20:$F$20</c:f>
              <c:numCache>
                <c:formatCode>0.0%</c:formatCode>
                <c:ptCount val="4"/>
                <c:pt idx="0">
                  <c:v>0.16</c:v>
                </c:pt>
                <c:pt idx="1">
                  <c:v>0.28000000000000003</c:v>
                </c:pt>
                <c:pt idx="2">
                  <c:v>0.36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D-457A-B5F3-794C8FC10E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6554896"/>
        <c:axId val="466555552"/>
      </c:barChart>
      <c:catAx>
        <c:axId val="46655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Oportunidade</a:t>
                </a:r>
                <a:r>
                  <a:rPr lang="pt-BR" sz="12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carreira</a:t>
                </a:r>
                <a:endParaRPr lang="pt-BR" sz="105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5871918681920486"/>
              <c:y val="3.99408332448700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66555552"/>
        <c:crosses val="autoZero"/>
        <c:auto val="1"/>
        <c:lblAlgn val="ctr"/>
        <c:lblOffset val="100"/>
        <c:noMultiLvlLbl val="0"/>
      </c:catAx>
      <c:valAx>
        <c:axId val="4665555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665548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Total de entrevistados 13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'Página 01'!$B$13</c:f>
              <c:strCache>
                <c:ptCount val="1"/>
                <c:pt idx="0">
                  <c:v>Total de entrevistados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6987-4104-9206-117FDD5875D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6987-4104-9206-117FDD5875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6987-4104-9206-117FDD587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01'!$C$12:$F$12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01'!$C$13:$F$13</c:f>
              <c:numCache>
                <c:formatCode>0.0%</c:formatCode>
                <c:ptCount val="4"/>
                <c:pt idx="0">
                  <c:v>0.4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4104-9206-117FDD587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5021160"/>
        <c:axId val="475019192"/>
      </c:bar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Política salarial</a:t>
                </a:r>
              </a:p>
            </c:rich>
          </c:tx>
          <c:layout>
            <c:manualLayout>
              <c:xMode val="edge"/>
              <c:yMode val="edge"/>
              <c:x val="0.37063412653528816"/>
              <c:y val="8.04725524508980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Total de entrevistados 13 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'Página 01'!$B$26</c:f>
              <c:strCache>
                <c:ptCount val="1"/>
                <c:pt idx="0">
                  <c:v>Total de entrevistados 13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6987-4104-9206-117FDD5875D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6987-4104-9206-117FDD5875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6987-4104-9206-117FDD587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01'!$C$25:$F$25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01'!$C$26:$F$26</c:f>
              <c:numCache>
                <c:formatCode>0.0%</c:formatCode>
                <c:ptCount val="4"/>
                <c:pt idx="0">
                  <c:v>0.15384615384615385</c:v>
                </c:pt>
                <c:pt idx="1">
                  <c:v>0.23076923076923078</c:v>
                </c:pt>
                <c:pt idx="2">
                  <c:v>0.23076923076923078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4104-9206-117FDD587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5021160"/>
        <c:axId val="475019192"/>
      </c:bar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Comunicção</a:t>
                </a:r>
                <a:r>
                  <a:rPr lang="pt-BR" sz="1400" baseline="0"/>
                  <a:t> interna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6506230709431117"/>
              <c:y val="6.54490952795548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FF0000"/>
                </a:solidFill>
              </a:rPr>
              <a:t>Total de entrevistados 11 </a:t>
            </a:r>
          </a:p>
        </c:rich>
      </c:tx>
      <c:layout>
        <c:manualLayout>
          <c:xMode val="edge"/>
          <c:yMode val="edge"/>
          <c:x val="0.23513038940307895"/>
          <c:y val="0.83713040504437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884990253411304E-2"/>
          <c:y val="0.15963861763335183"/>
          <c:w val="0.91423001949317739"/>
          <c:h val="0.564312552386729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'Página 01'!$B$35</c:f>
              <c:strCache>
                <c:ptCount val="1"/>
                <c:pt idx="0">
                  <c:v>Total de entrevistados 12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6987-4104-9206-117FDD5875D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6987-4104-9206-117FDD5875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6987-4104-9206-117FDD5875D5}"/>
              </c:ext>
            </c:extLst>
          </c:dPt>
          <c:dLbls>
            <c:dLbl>
              <c:idx val="0"/>
              <c:layout>
                <c:manualLayout>
                  <c:x val="1.1695906432748537E-2"/>
                  <c:y val="-0.23125558009358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7-4104-9206-117FDD5875D5}"/>
                </c:ext>
              </c:extLst>
            </c:dLbl>
            <c:dLbl>
              <c:idx val="1"/>
              <c:layout>
                <c:manualLayout>
                  <c:x val="1.7555327388240498E-2"/>
                  <c:y val="-0.261140779909301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26660019558431"/>
                      <c:h val="8.46562213910853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79C-44B7-A63E-5600E64CE08C}"/>
                </c:ext>
              </c:extLst>
            </c:dLbl>
            <c:dLbl>
              <c:idx val="2"/>
              <c:layout>
                <c:manualLayout>
                  <c:x val="1.9493177387914229E-2"/>
                  <c:y val="-0.26738926448320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7-4104-9206-117FDD5875D5}"/>
                </c:ext>
              </c:extLst>
            </c:dLbl>
            <c:dLbl>
              <c:idx val="3"/>
              <c:layout>
                <c:manualLayout>
                  <c:x val="1.5594541910331383E-2"/>
                  <c:y val="-0.27461600136113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7-4104-9206-117FDD587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01'!$C$34:$F$34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01'!$C$35:$F$35</c:f>
              <c:numCache>
                <c:formatCode>0.0%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4104-9206-117FDD5875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shape val="box"/>
        <c:axId val="475021160"/>
        <c:axId val="475019192"/>
        <c:axId val="0"/>
      </c:bar3DChart>
      <c:catAx>
        <c:axId val="475021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>
                    <a:solidFill>
                      <a:sysClr val="windowText" lastClr="000000"/>
                    </a:solidFill>
                  </a:rPr>
                  <a:t>Relacionamento no trabalho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736703964635995"/>
              <c:y val="7.852674717744710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Total de entrevistados 8 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557219386730386"/>
          <c:y val="0.16640311188404697"/>
          <c:w val="0.78191571590116504"/>
          <c:h val="0.6872314529006052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'Página 01'!$B$42</c:f>
              <c:strCache>
                <c:ptCount val="1"/>
                <c:pt idx="0">
                  <c:v>Total de entrevistados 8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6987-4104-9206-117FDD5875D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6987-4104-9206-117FDD5875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6987-4104-9206-117FDD5875D5}"/>
              </c:ext>
            </c:extLst>
          </c:dPt>
          <c:dLbls>
            <c:dLbl>
              <c:idx val="1"/>
              <c:layout>
                <c:manualLayout>
                  <c:x val="0"/>
                  <c:y val="-1.076835333189356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1-40EA-AB49-8955850C0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01'!$C$41:$F$41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01'!$C$42:$F$42</c:f>
              <c:numCache>
                <c:formatCode>0.0%</c:formatCode>
                <c:ptCount val="4"/>
                <c:pt idx="0">
                  <c:v>0.25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4104-9206-117FDD5875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shape val="box"/>
        <c:axId val="475021160"/>
        <c:axId val="475019192"/>
        <c:axId val="0"/>
      </c:bar3D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/>
                  <a:t>Ambiente</a:t>
                </a:r>
                <a:r>
                  <a:rPr lang="pt-BR" sz="1100" baseline="0"/>
                  <a:t> de Trabalho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32425739259991404"/>
              <c:y val="3.70402224536811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rgbClr val="FF0000"/>
                </a:solidFill>
              </a:rPr>
              <a:t>Total de entrevistados 21 </a:t>
            </a:r>
          </a:p>
        </c:rich>
      </c:tx>
      <c:layout>
        <c:manualLayout>
          <c:xMode val="edge"/>
          <c:yMode val="edge"/>
          <c:x val="0.23906839586228193"/>
          <c:y val="0.83037952612923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2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3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4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'Página 01'!$B$48</c:f>
              <c:strCache>
                <c:ptCount val="1"/>
                <c:pt idx="0">
                  <c:v>Total de entrevistados 21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25-1C70-42D9-B352-B5777198621A}"/>
              </c:ext>
            </c:extLst>
          </c:dPt>
          <c:dPt>
            <c:idx val="2"/>
            <c:invertIfNegative val="0"/>
            <c:bubble3D val="0"/>
            <c:spPr>
              <a:solidFill>
                <a:srgbClr val="ED7D31">
                  <a:lumMod val="75000"/>
                </a:srgb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D-1C70-42D9-B352-B5777198621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2-1C70-42D9-B352-B577719862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01'!$C$47:$F$47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01'!$C$48:$F$48</c:f>
              <c:numCache>
                <c:formatCode>0.0%</c:formatCode>
                <c:ptCount val="4"/>
                <c:pt idx="0">
                  <c:v>0.38095238095238093</c:v>
                </c:pt>
                <c:pt idx="1">
                  <c:v>0.2857142857142857</c:v>
                </c:pt>
                <c:pt idx="2">
                  <c:v>0.19047619047619047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1-4B6E-A759-7054F34C10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0347456"/>
        <c:axId val="380350736"/>
      </c:barChart>
      <c:catAx>
        <c:axId val="38034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Impressões</a:t>
                </a:r>
                <a:endParaRPr lang="pt-BR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306870464721328"/>
              <c:y val="3.47004127179208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0350736"/>
        <c:crosses val="autoZero"/>
        <c:auto val="1"/>
        <c:lblAlgn val="ctr"/>
        <c:lblOffset val="100"/>
        <c:noMultiLvlLbl val="0"/>
      </c:catAx>
      <c:valAx>
        <c:axId val="3803507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803474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73762010347376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'pesquisa part 02'!$A$35</c:f>
              <c:strCache>
                <c:ptCount val="1"/>
                <c:pt idx="0">
                  <c:v>Total de entrevistados 134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T w="88900" h="889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1-10FD-43AE-8231-6EBA2A6467F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3-10FD-43AE-8231-6EBA2A6467F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5-10FD-43AE-8231-6EBA2A6467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'pesquisa part 02'!$B$34:$G$34</c15:sqref>
                  </c15:fullRef>
                </c:ext>
              </c:extLst>
              <c:f>'pesquisa part 02'!$D$34:$G$34</c:f>
              <c:strCache>
                <c:ptCount val="4"/>
                <c:pt idx="0">
                  <c:v>Contente</c:v>
                </c:pt>
                <c:pt idx="1">
                  <c:v>Quase satisfeito</c:v>
                </c:pt>
                <c:pt idx="2">
                  <c:v>indiferente</c:v>
                </c:pt>
                <c:pt idx="3">
                  <c:v>Chateado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'pesquisa part 02'!$B$35:$G$35</c15:sqref>
                  </c15:fullRef>
                </c:ext>
              </c:extLst>
              <c:f>'pesquisa part 02'!$D$35:$G$35</c:f>
              <c:numCache>
                <c:formatCode>"Total de entrevistados"\ 0</c:formatCode>
                <c:ptCount val="4"/>
                <c:pt idx="0" formatCode="0.0%">
                  <c:v>0.80597014925373134</c:v>
                </c:pt>
                <c:pt idx="1" formatCode="0.0%">
                  <c:v>0.17164179104477612</c:v>
                </c:pt>
                <c:pt idx="2" formatCode="0.0%">
                  <c:v>2.2388059701492536E-2</c:v>
                </c:pt>
                <c:pt idx="3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9-495A-88F9-8E1E3633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24332016"/>
        <c:axId val="524329272"/>
      </c:barChart>
      <c:valAx>
        <c:axId val="524329272"/>
        <c:scaling>
          <c:orientation val="minMax"/>
        </c:scaling>
        <c:delete val="1"/>
        <c:axPos val="b"/>
        <c:numFmt formatCode="&quot;Total de entrevistados&quot;\ 0" sourceLinked="1"/>
        <c:majorTickMark val="out"/>
        <c:minorTickMark val="none"/>
        <c:tickLblPos val="nextTo"/>
        <c:crossAx val="524332016"/>
        <c:crosses val="autoZero"/>
        <c:crossBetween val="between"/>
      </c:valAx>
      <c:catAx>
        <c:axId val="52433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432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446522309711286"/>
          <c:y val="7.70712909441233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'pesquisa part 02'!$A$22</c:f>
              <c:strCache>
                <c:ptCount val="1"/>
                <c:pt idx="0">
                  <c:v>Total de Entrevistados 171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82550" h="44450" prst="angle"/>
              <a:bevelB w="82550" h="4445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F5-4213-AF76-98E22FBD4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F5-4213-AF76-98E22FBD4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F5-4213-AF76-98E22FBD4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F5-4213-AF76-98E22FBD4C4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'pesquisa part 02'!$B$21:$G$21</c15:sqref>
                  </c15:fullRef>
                </c:ext>
              </c:extLst>
              <c:f>'pesquisa part 02'!$D$21:$G$21</c:f>
              <c:strCache>
                <c:ptCount val="4"/>
                <c:pt idx="0">
                  <c:v>Contente</c:v>
                </c:pt>
                <c:pt idx="1">
                  <c:v>Quase satisfeito</c:v>
                </c:pt>
                <c:pt idx="2">
                  <c:v>indiferente</c:v>
                </c:pt>
                <c:pt idx="3">
                  <c:v>Chateado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'pesquisa part 02'!$B$22:$G$22</c15:sqref>
                  </c15:fullRef>
                </c:ext>
              </c:extLst>
              <c:f>'pesquisa part 02'!$D$22:$G$22</c:f>
              <c:numCache>
                <c:formatCode>"Total de Entrevistados"\ 0</c:formatCode>
                <c:ptCount val="4"/>
                <c:pt idx="0" formatCode="0.0%">
                  <c:v>0.70760233918128657</c:v>
                </c:pt>
                <c:pt idx="1" formatCode="0.0%">
                  <c:v>0.21637426900584794</c:v>
                </c:pt>
                <c:pt idx="2" formatCode="0.0%">
                  <c:v>2.9239766081871343E-2</c:v>
                </c:pt>
                <c:pt idx="3" formatCode="0.0%">
                  <c:v>4.6783625730994149E-2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3015-4FC2-A761-37301520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'pesquisa part 03'!$A$15</c:f>
              <c:strCache>
                <c:ptCount val="1"/>
                <c:pt idx="0">
                  <c:v>Total de Entrevistados 266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ADE1-41D1-9A86-42AAEFD81D4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ADE1-41D1-9A86-42AAEFD81D4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4-ADE1-41D1-9A86-42AAEFD81D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'pesquisa part 03'!$B$14:$E$14</c:f>
              <c:strCache>
                <c:ptCount val="4"/>
                <c:pt idx="0">
                  <c:v>sempre</c:v>
                </c:pt>
                <c:pt idx="1">
                  <c:v>Quase sempre</c:v>
                </c:pt>
                <c:pt idx="2">
                  <c:v>Raramente</c:v>
                </c:pt>
                <c:pt idx="3">
                  <c:v>Nunca</c:v>
                </c:pt>
              </c:strCache>
            </c:strRef>
          </c:cat>
          <c:val>
            <c:numRef>
              <c:f>'pesquisa part 03'!$B$15:$E$15</c:f>
              <c:numCache>
                <c:formatCode>0.0%</c:formatCode>
                <c:ptCount val="4"/>
                <c:pt idx="0">
                  <c:v>0.66165413533834583</c:v>
                </c:pt>
                <c:pt idx="1">
                  <c:v>0.19172932330827067</c:v>
                </c:pt>
                <c:pt idx="2">
                  <c:v>9.3984962406015032E-2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1-41D1-9A86-42AAEFD8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27"/>
        <c:axId val="524332408"/>
        <c:axId val="524325352"/>
      </c:barChart>
      <c:catAx>
        <c:axId val="52433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4325352"/>
        <c:crosses val="autoZero"/>
        <c:auto val="1"/>
        <c:lblAlgn val="ctr"/>
        <c:lblOffset val="100"/>
        <c:noMultiLvlLbl val="0"/>
      </c:catAx>
      <c:valAx>
        <c:axId val="5243253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2433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446536288360663"/>
          <c:y val="1.69145109072780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'pesquisa part 02'!$A$22</c:f>
              <c:strCache>
                <c:ptCount val="1"/>
                <c:pt idx="0">
                  <c:v>Total de Entrevistados 171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82550" h="44450" prst="angle"/>
              <a:bevelB w="82550" h="4445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EC-4391-A10A-BFFCF3F6B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EC-4391-A10A-BFFCF3F6B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EC-4391-A10A-BFFCF3F6B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2550" h="44450" prst="angle"/>
                <a:bevelB w="82550" h="4445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EC-4391-A10A-BFFCF3F6B45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'pesquisa part 02'!$B$21:$G$21</c15:sqref>
                  </c15:fullRef>
                </c:ext>
              </c:extLst>
              <c:f>'pesquisa part 02'!$D$21:$G$21</c:f>
              <c:strCache>
                <c:ptCount val="4"/>
                <c:pt idx="0">
                  <c:v>Contente</c:v>
                </c:pt>
                <c:pt idx="1">
                  <c:v>Quase satisfeito</c:v>
                </c:pt>
                <c:pt idx="2">
                  <c:v>indiferente</c:v>
                </c:pt>
                <c:pt idx="3">
                  <c:v>Chateado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'pesquisa part 02'!$B$22:$G$22</c15:sqref>
                  </c15:fullRef>
                </c:ext>
              </c:extLst>
              <c:f>'pesquisa part 02'!$D$22:$G$22</c:f>
              <c:numCache>
                <c:formatCode>"Total de Entrevistados"\ 0</c:formatCode>
                <c:ptCount val="4"/>
                <c:pt idx="0" formatCode="0.0%">
                  <c:v>0.70760233918128657</c:v>
                </c:pt>
                <c:pt idx="1" formatCode="0.0%">
                  <c:v>0.21637426900584794</c:v>
                </c:pt>
                <c:pt idx="2" formatCode="0.0%">
                  <c:v>2.9239766081871343E-2</c:v>
                </c:pt>
                <c:pt idx="3" formatCode="0.0%">
                  <c:v>4.6783625730994149E-2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4155-49DC-9557-A536586E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73762010347376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'pesquisa part 02'!$A$35</c:f>
              <c:strCache>
                <c:ptCount val="1"/>
                <c:pt idx="0">
                  <c:v>Total de entrevistados 134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T w="88900" h="889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1-F54A-4646-BC3B-90520D6262D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3-F54A-4646-BC3B-90520D6262D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88900" h="88900"/>
              </a:sp3d>
            </c:spPr>
            <c:extLst>
              <c:ext xmlns:c16="http://schemas.microsoft.com/office/drawing/2014/chart" uri="{C3380CC4-5D6E-409C-BE32-E72D297353CC}">
                <c16:uniqueId val="{00000005-F54A-4646-BC3B-90520D6262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'pesquisa part 02'!$B$34:$G$34</c15:sqref>
                  </c15:fullRef>
                </c:ext>
              </c:extLst>
              <c:f>'pesquisa part 02'!$D$34:$G$34</c:f>
              <c:strCache>
                <c:ptCount val="4"/>
                <c:pt idx="0">
                  <c:v>Contente</c:v>
                </c:pt>
                <c:pt idx="1">
                  <c:v>Quase satisfeito</c:v>
                </c:pt>
                <c:pt idx="2">
                  <c:v>indiferente</c:v>
                </c:pt>
                <c:pt idx="3">
                  <c:v>Chateado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'pesquisa part 02'!$B$35:$G$35</c15:sqref>
                  </c15:fullRef>
                </c:ext>
              </c:extLst>
              <c:f>'pesquisa part 02'!$D$35:$G$35</c:f>
              <c:numCache>
                <c:formatCode>"Total de entrevistados"\ 0</c:formatCode>
                <c:ptCount val="4"/>
                <c:pt idx="0" formatCode="0.0%">
                  <c:v>0.80597014925373134</c:v>
                </c:pt>
                <c:pt idx="1" formatCode="0.0%">
                  <c:v>0.17164179104477612</c:v>
                </c:pt>
                <c:pt idx="2" formatCode="0.0%">
                  <c:v>2.2388059701492536E-2</c:v>
                </c:pt>
                <c:pt idx="3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1ED-A8AC-22674FE4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48646832"/>
        <c:axId val="524328488"/>
      </c:barChart>
      <c:valAx>
        <c:axId val="524328488"/>
        <c:scaling>
          <c:orientation val="minMax"/>
        </c:scaling>
        <c:delete val="1"/>
        <c:axPos val="b"/>
        <c:numFmt formatCode="&quot;Total de entrevistados&quot;\ 0" sourceLinked="1"/>
        <c:majorTickMark val="out"/>
        <c:minorTickMark val="none"/>
        <c:tickLblPos val="nextTo"/>
        <c:crossAx val="448646832"/>
        <c:crosses val="autoZero"/>
        <c:crossBetween val="between"/>
      </c:valAx>
      <c:catAx>
        <c:axId val="44864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4328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'pesquisa part 03'!$A$15</c:f>
              <c:strCache>
                <c:ptCount val="1"/>
                <c:pt idx="0">
                  <c:v>Total de Entrevistados 266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6733-46DC-B20A-52CD910B333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6733-46DC-B20A-52CD910B333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6733-46DC-B20A-52CD910B3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'pesquisa part 03'!$B$14:$E$14</c:f>
              <c:strCache>
                <c:ptCount val="4"/>
                <c:pt idx="0">
                  <c:v>sempre</c:v>
                </c:pt>
                <c:pt idx="1">
                  <c:v>Quase sempre</c:v>
                </c:pt>
                <c:pt idx="2">
                  <c:v>Raramente</c:v>
                </c:pt>
                <c:pt idx="3">
                  <c:v>Nunca</c:v>
                </c:pt>
              </c:strCache>
            </c:strRef>
          </c:cat>
          <c:val>
            <c:numRef>
              <c:f>'pesquisa part 03'!$B$15:$E$15</c:f>
              <c:numCache>
                <c:formatCode>0.0%</c:formatCode>
                <c:ptCount val="4"/>
                <c:pt idx="0">
                  <c:v>0.66165413533834583</c:v>
                </c:pt>
                <c:pt idx="1">
                  <c:v>0.19172932330827067</c:v>
                </c:pt>
                <c:pt idx="2">
                  <c:v>9.3984962406015032E-2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3-46DC-B20A-52CD910B3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27"/>
        <c:axId val="448645264"/>
        <c:axId val="448650360"/>
      </c:barChart>
      <c:catAx>
        <c:axId val="4486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650360"/>
        <c:crosses val="autoZero"/>
        <c:auto val="1"/>
        <c:lblAlgn val="ctr"/>
        <c:lblOffset val="100"/>
        <c:noMultiLvlLbl val="0"/>
      </c:catAx>
      <c:valAx>
        <c:axId val="4486503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4864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Total de entrevistados 13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'Página 01'!$B$13</c:f>
              <c:strCache>
                <c:ptCount val="1"/>
                <c:pt idx="0">
                  <c:v>Total de entrevistados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D270-4CDF-8FA2-94CF4FF7915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D270-4CDF-8FA2-94CF4FF79153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D270-4CDF-8FA2-94CF4FF791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01'!$C$12:$F$12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01'!$C$13:$F$13</c:f>
              <c:numCache>
                <c:formatCode>0.0%</c:formatCode>
                <c:ptCount val="4"/>
                <c:pt idx="0">
                  <c:v>0.4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70-4CDF-8FA2-94CF4FF791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5021160"/>
        <c:axId val="475019192"/>
      </c:bar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600"/>
                  <a:t>Política salarial</a:t>
                </a:r>
              </a:p>
            </c:rich>
          </c:tx>
          <c:layout>
            <c:manualLayout>
              <c:xMode val="edge"/>
              <c:yMode val="edge"/>
              <c:x val="0.32214936769267483"/>
              <c:y val="4.03723112578529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entrevistados 17</a:t>
            </a:r>
          </a:p>
        </c:rich>
      </c:tx>
      <c:layout>
        <c:manualLayout>
          <c:xMode val="edge"/>
          <c:yMode val="edge"/>
          <c:x val="0.26899908503803438"/>
          <c:y val="0.87305102080423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'Página 01'!$B$20</c:f>
              <c:strCache>
                <c:ptCount val="1"/>
                <c:pt idx="0">
                  <c:v>Total de entrevistados 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E248-4686-AD32-A9FE97ED567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E248-4686-AD32-A9FE97ED56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E248-4686-AD32-A9FE97ED56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01'!$C$19:$F$19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01'!$C$20:$F$20</c:f>
              <c:numCache>
                <c:formatCode>0.0%</c:formatCode>
                <c:ptCount val="4"/>
                <c:pt idx="0">
                  <c:v>0.16</c:v>
                </c:pt>
                <c:pt idx="1">
                  <c:v>0.28000000000000003</c:v>
                </c:pt>
                <c:pt idx="2">
                  <c:v>0.36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48-4686-AD32-A9FE97ED56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6554896"/>
        <c:axId val="466555552"/>
      </c:barChart>
      <c:catAx>
        <c:axId val="46655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Oportunidade</a:t>
                </a:r>
                <a:r>
                  <a:rPr lang="pt-BR" sz="12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carreira</a:t>
                </a:r>
                <a:endParaRPr lang="pt-BR" sz="105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5871918681920486"/>
              <c:y val="3.99408332448700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66555552"/>
        <c:crosses val="autoZero"/>
        <c:auto val="1"/>
        <c:lblAlgn val="ctr"/>
        <c:lblOffset val="100"/>
        <c:noMultiLvlLbl val="0"/>
      </c:catAx>
      <c:valAx>
        <c:axId val="46655555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665548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Total de entrevistados 13 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'Página 01'!$B$26</c:f>
              <c:strCache>
                <c:ptCount val="1"/>
                <c:pt idx="0">
                  <c:v>Total de entrevistados 13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5468-4D43-897A-737CD50EDD6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5468-4D43-897A-737CD50EDD6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5468-4D43-897A-737CD50EDD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01'!$C$25:$F$25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01'!$C$26:$F$26</c:f>
              <c:numCache>
                <c:formatCode>0.0%</c:formatCode>
                <c:ptCount val="4"/>
                <c:pt idx="0">
                  <c:v>0.15384615384615385</c:v>
                </c:pt>
                <c:pt idx="1">
                  <c:v>0.23076923076923078</c:v>
                </c:pt>
                <c:pt idx="2">
                  <c:v>0.23076923076923078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68-4D43-897A-737CD50ED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5021160"/>
        <c:axId val="475019192"/>
      </c:bar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Comunicção</a:t>
                </a:r>
                <a:r>
                  <a:rPr lang="pt-BR" sz="1400" baseline="0"/>
                  <a:t> interna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6506230709431117"/>
              <c:y val="6.54490952795548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FF0000"/>
                </a:solidFill>
              </a:rPr>
              <a:t>Total de entrevistados 11 </a:t>
            </a:r>
          </a:p>
        </c:rich>
      </c:tx>
      <c:layout>
        <c:manualLayout>
          <c:xMode val="edge"/>
          <c:yMode val="edge"/>
          <c:x val="0.23513038940307895"/>
          <c:y val="0.83713040504437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884990253411304E-2"/>
          <c:y val="0.15963861763335183"/>
          <c:w val="0.91423001949317739"/>
          <c:h val="0.564312552386729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'Página 01'!$B$35</c:f>
              <c:strCache>
                <c:ptCount val="1"/>
                <c:pt idx="0">
                  <c:v>Total de entrevistados 12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198A-42F0-A14F-343B69C0966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198A-42F0-A14F-343B69C09669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198A-42F0-A14F-343B69C09669}"/>
              </c:ext>
            </c:extLst>
          </c:dPt>
          <c:dLbls>
            <c:dLbl>
              <c:idx val="0"/>
              <c:layout>
                <c:manualLayout>
                  <c:x val="1.1695906432748537E-2"/>
                  <c:y val="-0.23125558009358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A-42F0-A14F-343B69C09669}"/>
                </c:ext>
              </c:extLst>
            </c:dLbl>
            <c:dLbl>
              <c:idx val="1"/>
              <c:layout>
                <c:manualLayout>
                  <c:x val="1.7555327388240498E-2"/>
                  <c:y val="-0.261140779909301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26660019558431"/>
                      <c:h val="8.46562213910853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98A-42F0-A14F-343B69C09669}"/>
                </c:ext>
              </c:extLst>
            </c:dLbl>
            <c:dLbl>
              <c:idx val="2"/>
              <c:layout>
                <c:manualLayout>
                  <c:x val="1.9493177387914229E-2"/>
                  <c:y val="-0.26738926448320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A-42F0-A14F-343B69C09669}"/>
                </c:ext>
              </c:extLst>
            </c:dLbl>
            <c:dLbl>
              <c:idx val="3"/>
              <c:layout>
                <c:manualLayout>
                  <c:x val="1.5594541910331383E-2"/>
                  <c:y val="-0.27461600136113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A-42F0-A14F-343B69C09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01'!$C$34:$F$34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01'!$C$35:$F$35</c:f>
              <c:numCache>
                <c:formatCode>0.0%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8A-42F0-A14F-343B69C09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shape val="box"/>
        <c:axId val="475021160"/>
        <c:axId val="475019192"/>
        <c:axId val="0"/>
      </c:bar3DChart>
      <c:catAx>
        <c:axId val="475021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>
                    <a:solidFill>
                      <a:sysClr val="windowText" lastClr="000000"/>
                    </a:solidFill>
                  </a:rPr>
                  <a:t>Relacionamento no trabalho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736703964635995"/>
              <c:y val="7.852674717744710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Total de entrevistados 8 </a:t>
            </a:r>
          </a:p>
        </c:rich>
      </c:tx>
      <c:layout>
        <c:manualLayout>
          <c:xMode val="edge"/>
          <c:yMode val="edge"/>
          <c:x val="0.22343440495352446"/>
          <c:y val="0.83713057918719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557219386730386"/>
          <c:y val="0.16640311188404697"/>
          <c:w val="0.78191571590116504"/>
          <c:h val="0.6872314529006052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'Página 01'!$B$42</c:f>
              <c:strCache>
                <c:ptCount val="1"/>
                <c:pt idx="0">
                  <c:v>Total de entrevistados 8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9F51-4893-908E-739FEE5496E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9F51-4893-908E-739FEE5496E9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9F51-4893-908E-739FEE5496E9}"/>
              </c:ext>
            </c:extLst>
          </c:dPt>
          <c:dLbls>
            <c:dLbl>
              <c:idx val="1"/>
              <c:layout>
                <c:manualLayout>
                  <c:x val="0"/>
                  <c:y val="-1.076835333189356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1-4893-908E-739FEE549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01'!$C$41:$F$41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01'!$C$42:$F$42</c:f>
              <c:numCache>
                <c:formatCode>0.0%</c:formatCode>
                <c:ptCount val="4"/>
                <c:pt idx="0">
                  <c:v>0.25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51-4893-908E-739FEE549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shape val="box"/>
        <c:axId val="475021160"/>
        <c:axId val="475019192"/>
        <c:axId val="0"/>
      </c:bar3DChart>
      <c:catAx>
        <c:axId val="475021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019192"/>
        <c:crosses val="autoZero"/>
        <c:auto val="1"/>
        <c:lblAlgn val="ctr"/>
        <c:lblOffset val="100"/>
        <c:noMultiLvlLbl val="0"/>
      </c:catAx>
      <c:valAx>
        <c:axId val="475019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Ambiente</a:t>
                </a:r>
                <a:r>
                  <a:rPr lang="pt-BR" sz="1200" baseline="0"/>
                  <a:t> de Trabalho</a:t>
                </a:r>
                <a:endParaRPr lang="pt-BR" sz="1050"/>
              </a:p>
            </c:rich>
          </c:tx>
          <c:layout>
            <c:manualLayout>
              <c:xMode val="edge"/>
              <c:yMode val="edge"/>
              <c:x val="0.32425739259991404"/>
              <c:y val="3.70402224536811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%" sourceLinked="1"/>
        <c:majorTickMark val="none"/>
        <c:minorTickMark val="none"/>
        <c:tickLblPos val="nextTo"/>
        <c:crossAx val="475021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rgbClr val="FF0000"/>
                </a:solidFill>
              </a:rPr>
              <a:t>Total de entrevistados 21 </a:t>
            </a:r>
          </a:p>
        </c:rich>
      </c:tx>
      <c:layout>
        <c:manualLayout>
          <c:xMode val="edge"/>
          <c:yMode val="edge"/>
          <c:x val="0.23906839586228193"/>
          <c:y val="0.83037952612923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2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3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  <c:spPr>
            <a:solidFill>
              <a:schemeClr val="accent4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'Página 01'!$B$48</c:f>
              <c:strCache>
                <c:ptCount val="1"/>
                <c:pt idx="0">
                  <c:v>Total de entrevistados 21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94B0-43D6-9D8D-35ADF3164689}"/>
              </c:ext>
            </c:extLst>
          </c:dPt>
          <c:dPt>
            <c:idx val="2"/>
            <c:invertIfNegative val="0"/>
            <c:bubble3D val="0"/>
            <c:spPr>
              <a:solidFill>
                <a:srgbClr val="ED7D31">
                  <a:lumMod val="75000"/>
                </a:srgb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94B0-43D6-9D8D-35ADF31646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94B0-43D6-9D8D-35ADF3164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'Página 01'!$C$47:$F$47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'Página 01'!$C$48:$F$48</c:f>
              <c:numCache>
                <c:formatCode>0.0%</c:formatCode>
                <c:ptCount val="4"/>
                <c:pt idx="0">
                  <c:v>0.38095238095238093</c:v>
                </c:pt>
                <c:pt idx="1">
                  <c:v>0.2857142857142857</c:v>
                </c:pt>
                <c:pt idx="2">
                  <c:v>0.19047619047619047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B0-43D6-9D8D-35ADF3164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0347456"/>
        <c:axId val="380350736"/>
      </c:barChart>
      <c:catAx>
        <c:axId val="38034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Impressões</a:t>
                </a:r>
                <a:endParaRPr lang="pt-BR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306870464721328"/>
              <c:y val="3.47004127179208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0350736"/>
        <c:crosses val="autoZero"/>
        <c:auto val="1"/>
        <c:lblAlgn val="ctr"/>
        <c:lblOffset val="100"/>
        <c:noMultiLvlLbl val="0"/>
      </c:catAx>
      <c:valAx>
        <c:axId val="3803507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803474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4.xml"/><Relationship Id="rId7" Type="http://schemas.openxmlformats.org/officeDocument/2006/relationships/hyperlink" Target="https://francyscoalcylandyo.com/supremo/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hyperlink" Target="https://wa.me/message/QPD4JB3GWVYDA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go.hotmart.com/B6850122L" TargetMode="Externa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go.hotmart.com/B6850122L" TargetMode="Externa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https://wa.me/message/QPD4JB3GWVYDA1" TargetMode="Externa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image" Target="../media/image2.png"/><Relationship Id="rId5" Type="http://schemas.openxmlformats.org/officeDocument/2006/relationships/chart" Target="../charts/chart15.xml"/><Relationship Id="rId10" Type="http://schemas.openxmlformats.org/officeDocument/2006/relationships/hyperlink" Target="https://francyscoalcylandyo.com/supremo/" TargetMode="Externa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1</xdr:row>
      <xdr:rowOff>0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ABC69984-E6C2-498C-BBA5-EB2D2B01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</xdr:colOff>
      <xdr:row>5</xdr:row>
      <xdr:rowOff>9526</xdr:rowOff>
    </xdr:from>
    <xdr:to>
      <xdr:col>14</xdr:col>
      <xdr:colOff>542925</xdr:colOff>
      <xdr:row>16</xdr:row>
      <xdr:rowOff>119062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64305392-C089-48A0-ADB6-B5B9A7740B41}"/>
            </a:ext>
          </a:extLst>
        </xdr:cNvPr>
        <xdr:cNvGrpSpPr/>
      </xdr:nvGrpSpPr>
      <xdr:grpSpPr>
        <a:xfrm>
          <a:off x="5694045" y="1304926"/>
          <a:ext cx="4678680" cy="3035616"/>
          <a:chOff x="5715000" y="904876"/>
          <a:chExt cx="4572000" cy="3119436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9651F4D1-0035-49E9-AA1E-D0E91876D7D3}"/>
              </a:ext>
            </a:extLst>
          </xdr:cNvPr>
          <xdr:cNvGraphicFramePr/>
        </xdr:nvGraphicFramePr>
        <xdr:xfrm>
          <a:off x="5715000" y="128111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3312538-8FDD-4736-A494-53B7C04D6780}"/>
              </a:ext>
            </a:extLst>
          </xdr:cNvPr>
          <xdr:cNvSpPr txBox="1"/>
        </xdr:nvSpPr>
        <xdr:spPr>
          <a:xfrm>
            <a:off x="5724525" y="904876"/>
            <a:ext cx="4552950" cy="476250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BR" sz="1000" b="1">
                <a:solidFill>
                  <a:srgbClr val="FF0000"/>
                </a:solidFill>
              </a:rPr>
              <a:t>INTENS</a:t>
            </a:r>
            <a:r>
              <a:rPr lang="pt-BR" sz="1000" b="1" baseline="0">
                <a:solidFill>
                  <a:srgbClr val="FF0000"/>
                </a:solidFill>
              </a:rPr>
              <a:t> AVALIADOS</a:t>
            </a:r>
            <a:r>
              <a:rPr lang="pt-BR" sz="1000" b="1"/>
              <a:t>:</a:t>
            </a:r>
            <a:r>
              <a:rPr lang="pt-BR" sz="1000" b="1" baseline="0"/>
              <a:t> politica salarial, Oportunidade de carreira, Comunicção interna, programa de qualidade, Relacionamento no trbalho Ambiente de trabalho</a:t>
            </a:r>
            <a:endParaRPr lang="pt-BR" sz="10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28576</xdr:colOff>
      <xdr:row>4</xdr:row>
      <xdr:rowOff>823912</xdr:rowOff>
    </xdr:from>
    <xdr:to>
      <xdr:col>7</xdr:col>
      <xdr:colOff>2657476</xdr:colOff>
      <xdr:row>11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86898C4-32F4-467E-B974-B73F3E022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42862</xdr:rowOff>
    </xdr:from>
    <xdr:to>
      <xdr:col>7</xdr:col>
      <xdr:colOff>2619375</xdr:colOff>
      <xdr:row>4</xdr:row>
      <xdr:rowOff>790575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05531BC-DE02-4836-85EC-E75674648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13</xdr:row>
      <xdr:rowOff>23811</xdr:rowOff>
    </xdr:from>
    <xdr:to>
      <xdr:col>7</xdr:col>
      <xdr:colOff>2676525</xdr:colOff>
      <xdr:row>23</xdr:row>
      <xdr:rowOff>95249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571F84E-521D-4ABB-BA42-CE697AB54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57149</xdr:colOff>
      <xdr:row>23</xdr:row>
      <xdr:rowOff>128587</xdr:rowOff>
    </xdr:from>
    <xdr:to>
      <xdr:col>7</xdr:col>
      <xdr:colOff>2686050</xdr:colOff>
      <xdr:row>33</xdr:row>
      <xdr:rowOff>123825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7DD3A28-D816-4C9F-9FFE-8F6A28523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57151</xdr:colOff>
      <xdr:row>35</xdr:row>
      <xdr:rowOff>28575</xdr:rowOff>
    </xdr:from>
    <xdr:to>
      <xdr:col>7</xdr:col>
      <xdr:colOff>2676525</xdr:colOff>
      <xdr:row>45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5FA1F4A-53AA-485B-AFD2-DE947C0DC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85725</xdr:colOff>
      <xdr:row>45</xdr:row>
      <xdr:rowOff>166687</xdr:rowOff>
    </xdr:from>
    <xdr:to>
      <xdr:col>7</xdr:col>
      <xdr:colOff>2714625</xdr:colOff>
      <xdr:row>57</xdr:row>
      <xdr:rowOff>9525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D91EF3B-20CD-4604-B277-0E4CA4782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147134</xdr:colOff>
      <xdr:row>0</xdr:row>
      <xdr:rowOff>83820</xdr:rowOff>
    </xdr:from>
    <xdr:to>
      <xdr:col>12</xdr:col>
      <xdr:colOff>164156</xdr:colOff>
      <xdr:row>5</xdr:row>
      <xdr:rowOff>533400</xdr:rowOff>
    </xdr:to>
    <xdr:pic>
      <xdr:nvPicPr>
        <xdr:cNvPr id="2" name="Imagem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05A590-02BB-44E6-A8F6-1F0A6BB6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94154" y="83820"/>
          <a:ext cx="2455422" cy="2400300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5</xdr:row>
      <xdr:rowOff>571500</xdr:rowOff>
    </xdr:from>
    <xdr:to>
      <xdr:col>12</xdr:col>
      <xdr:colOff>327660</xdr:colOff>
      <xdr:row>39</xdr:row>
      <xdr:rowOff>190500</xdr:rowOff>
    </xdr:to>
    <xdr:sp macro="" textlink="">
      <xdr:nvSpPr>
        <xdr:cNvPr id="3" name="CaixaDeTexto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AF2DC9-C45B-402D-B152-EA95C8CC9358}"/>
            </a:ext>
          </a:extLst>
        </xdr:cNvPr>
        <xdr:cNvSpPr txBox="1"/>
      </xdr:nvSpPr>
      <xdr:spPr>
        <a:xfrm>
          <a:off x="10523220" y="2522220"/>
          <a:ext cx="2689860" cy="486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26</xdr:row>
      <xdr:rowOff>85725</xdr:rowOff>
    </xdr:from>
    <xdr:to>
      <xdr:col>17</xdr:col>
      <xdr:colOff>171450</xdr:colOff>
      <xdr:row>33</xdr:row>
      <xdr:rowOff>66675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B999C554-E9DD-4B97-964D-DE2BA22E780B}"/>
            </a:ext>
          </a:extLst>
        </xdr:cNvPr>
        <xdr:cNvGrpSpPr/>
      </xdr:nvGrpSpPr>
      <xdr:grpSpPr>
        <a:xfrm>
          <a:off x="4488180" y="7195185"/>
          <a:ext cx="5055870" cy="2876550"/>
          <a:chOff x="4381500" y="7324725"/>
          <a:chExt cx="4305300" cy="2900362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BCB4DCA-7FF1-4754-A032-6BE726EFF03A}"/>
              </a:ext>
            </a:extLst>
          </xdr:cNvPr>
          <xdr:cNvGraphicFramePr/>
        </xdr:nvGraphicFramePr>
        <xdr:xfrm>
          <a:off x="4381500" y="7481887"/>
          <a:ext cx="42957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8376115-47F4-4E9B-8630-5B359D06CC3E}"/>
              </a:ext>
            </a:extLst>
          </xdr:cNvPr>
          <xdr:cNvSpPr txBox="1"/>
        </xdr:nvSpPr>
        <xdr:spPr>
          <a:xfrm>
            <a:off x="4400550" y="7324725"/>
            <a:ext cx="4286250" cy="257175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16.  Como é que você se sente em relação à Empresa?</a:t>
            </a:r>
            <a:r>
              <a:rPr lang="pt-BR" b="1"/>
              <a:t> </a:t>
            </a:r>
            <a:endParaRPr lang="pt-BR" sz="1100" b="1"/>
          </a:p>
        </xdr:txBody>
      </xdr:sp>
    </xdr:grpSp>
    <xdr:clientData/>
  </xdr:twoCellAnchor>
  <xdr:twoCellAnchor>
    <xdr:from>
      <xdr:col>9</xdr:col>
      <xdr:colOff>304800</xdr:colOff>
      <xdr:row>9</xdr:row>
      <xdr:rowOff>76200</xdr:rowOff>
    </xdr:from>
    <xdr:to>
      <xdr:col>17</xdr:col>
      <xdr:colOff>0</xdr:colOff>
      <xdr:row>21</xdr:row>
      <xdr:rowOff>161925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D4F8035A-56CD-4F34-9558-0A11A4BCFB3D}"/>
            </a:ext>
          </a:extLst>
        </xdr:cNvPr>
        <xdr:cNvGrpSpPr/>
      </xdr:nvGrpSpPr>
      <xdr:grpSpPr>
        <a:xfrm>
          <a:off x="4678680" y="2964180"/>
          <a:ext cx="4693920" cy="3507105"/>
          <a:chOff x="4572000" y="2962275"/>
          <a:chExt cx="4572000" cy="3743325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DE5FF6C4-8516-415C-9451-6E72E5AB19D3}"/>
              </a:ext>
            </a:extLst>
          </xdr:cNvPr>
          <xdr:cNvGraphicFramePr/>
        </xdr:nvGraphicFramePr>
        <xdr:xfrm>
          <a:off x="4572000" y="3219450"/>
          <a:ext cx="4572000" cy="3486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E0E23742-2D87-4107-AE56-8925AD508107}"/>
              </a:ext>
            </a:extLst>
          </xdr:cNvPr>
          <xdr:cNvSpPr txBox="1"/>
        </xdr:nvSpPr>
        <xdr:spPr>
          <a:xfrm>
            <a:off x="4591050" y="2962275"/>
            <a:ext cx="4552950" cy="256753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15.  Como é que você se sente em relação ao seu líder  imediato ?</a:t>
            </a:r>
            <a:r>
              <a:rPr lang="pt-BR"/>
              <a:t> </a:t>
            </a:r>
            <a:r>
              <a:rPr lang="pt-BR" b="1"/>
              <a:t> </a:t>
            </a:r>
            <a:endParaRPr lang="pt-BR" sz="1100" b="1"/>
          </a:p>
        </xdr:txBody>
      </xdr:sp>
    </xdr:grpSp>
    <xdr:clientData/>
  </xdr:twoCellAnchor>
  <xdr:twoCellAnchor>
    <xdr:from>
      <xdr:col>18</xdr:col>
      <xdr:colOff>438150</xdr:colOff>
      <xdr:row>1</xdr:row>
      <xdr:rowOff>0</xdr:rowOff>
    </xdr:from>
    <xdr:to>
      <xdr:col>22</xdr:col>
      <xdr:colOff>76200</xdr:colOff>
      <xdr:row>2</xdr:row>
      <xdr:rowOff>133350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08774F-29B2-4373-8B33-03217DC6F874}"/>
            </a:ext>
          </a:extLst>
        </xdr:cNvPr>
        <xdr:cNvSpPr/>
      </xdr:nvSpPr>
      <xdr:spPr>
        <a:xfrm>
          <a:off x="10191750" y="190500"/>
          <a:ext cx="2076450" cy="323850"/>
        </a:xfrm>
        <a:prstGeom prst="roundRect">
          <a:avLst/>
        </a:prstGeom>
        <a:solidFill>
          <a:schemeClr val="accent6">
            <a:lumMod val="50000"/>
          </a:schemeClr>
        </a:solidFill>
        <a:ln w="38100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&gt;&gt;&gt;&gt; Curso excel oline &lt;&lt;&lt;&lt;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23</xdr:row>
      <xdr:rowOff>152400</xdr:rowOff>
    </xdr:from>
    <xdr:to>
      <xdr:col>4</xdr:col>
      <xdr:colOff>133350</xdr:colOff>
      <xdr:row>23</xdr:row>
      <xdr:rowOff>152400</xdr:rowOff>
    </xdr:to>
    <xdr:sp macro="" textlink="">
      <xdr:nvSpPr>
        <xdr:cNvPr id="3074" name="Linha 2">
          <a:extLst>
            <a:ext uri="{FF2B5EF4-FFF2-40B4-BE49-F238E27FC236}">
              <a16:creationId xmlns:a16="http://schemas.microsoft.com/office/drawing/2014/main" id="{0AF9E462-B295-4D91-97F9-F282FD070CB2}"/>
            </a:ext>
          </a:extLst>
        </xdr:cNvPr>
        <xdr:cNvSpPr>
          <a:spLocks noChangeShapeType="1"/>
        </xdr:cNvSpPr>
      </xdr:nvSpPr>
      <xdr:spPr bwMode="auto">
        <a:xfrm>
          <a:off x="2600325" y="73437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</xdr:row>
      <xdr:rowOff>0</xdr:rowOff>
    </xdr:from>
    <xdr:to>
      <xdr:col>14</xdr:col>
      <xdr:colOff>533400</xdr:colOff>
      <xdr:row>10</xdr:row>
      <xdr:rowOff>9525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82B567F1-3675-4AEA-B764-B7A71A8CF913}"/>
            </a:ext>
          </a:extLst>
        </xdr:cNvPr>
        <xdr:cNvGrpSpPr/>
      </xdr:nvGrpSpPr>
      <xdr:grpSpPr>
        <a:xfrm>
          <a:off x="4853940" y="502920"/>
          <a:ext cx="4678680" cy="3095625"/>
          <a:chOff x="4648200" y="1047750"/>
          <a:chExt cx="4572000" cy="30384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91D25BE6-ABCF-4D82-BD32-3850C2245CA6}"/>
              </a:ext>
            </a:extLst>
          </xdr:cNvPr>
          <xdr:cNvGraphicFramePr/>
        </xdr:nvGraphicFramePr>
        <xdr:xfrm>
          <a:off x="4648200" y="1271587"/>
          <a:ext cx="4572000" cy="28146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BA7529C4-BF6F-4106-B1EE-2128EC38620F}"/>
              </a:ext>
            </a:extLst>
          </xdr:cNvPr>
          <xdr:cNvSpPr txBox="1"/>
        </xdr:nvSpPr>
        <xdr:spPr>
          <a:xfrm>
            <a:off x="4657725" y="1047750"/>
            <a:ext cx="4552950" cy="256753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17. Quanto à motivação</a:t>
            </a:r>
            <a:r>
              <a:rPr lang="pt-BR" sz="1600"/>
              <a:t> </a:t>
            </a:r>
            <a:endParaRPr lang="pt-BR" sz="1600" b="1"/>
          </a:p>
        </xdr:txBody>
      </xdr:sp>
    </xdr:grpSp>
    <xdr:clientData/>
  </xdr:twoCellAnchor>
  <xdr:twoCellAnchor>
    <xdr:from>
      <xdr:col>16</xdr:col>
      <xdr:colOff>257175</xdr:colOff>
      <xdr:row>0</xdr:row>
      <xdr:rowOff>171450</xdr:rowOff>
    </xdr:from>
    <xdr:to>
      <xdr:col>19</xdr:col>
      <xdr:colOff>504825</xdr:colOff>
      <xdr:row>0</xdr:row>
      <xdr:rowOff>495300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5112A5-557F-4A38-AE7B-F520BBFD7138}"/>
            </a:ext>
          </a:extLst>
        </xdr:cNvPr>
        <xdr:cNvSpPr/>
      </xdr:nvSpPr>
      <xdr:spPr>
        <a:xfrm>
          <a:off x="10239375" y="171450"/>
          <a:ext cx="2076450" cy="323850"/>
        </a:xfrm>
        <a:prstGeom prst="roundRect">
          <a:avLst/>
        </a:prstGeom>
        <a:solidFill>
          <a:schemeClr val="accent6">
            <a:lumMod val="50000"/>
          </a:schemeClr>
        </a:solidFill>
        <a:ln w="38100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&gt;&gt;&gt;&gt; Curso excel oline &lt;&lt;&lt;&lt;</a:t>
          </a:r>
          <a:endParaRPr lang="pt-BR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38100</xdr:rowOff>
    </xdr:from>
    <xdr:to>
      <xdr:col>5</xdr:col>
      <xdr:colOff>104775</xdr:colOff>
      <xdr:row>33</xdr:row>
      <xdr:rowOff>19050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47931CB-12A8-4DA3-B125-9E0B71CFBD9D}"/>
            </a:ext>
          </a:extLst>
        </xdr:cNvPr>
        <xdr:cNvGrpSpPr/>
      </xdr:nvGrpSpPr>
      <xdr:grpSpPr>
        <a:xfrm>
          <a:off x="0" y="4160520"/>
          <a:ext cx="3152775" cy="2175510"/>
          <a:chOff x="4572000" y="2962275"/>
          <a:chExt cx="4572000" cy="3743325"/>
        </a:xfrm>
      </xdr:grpSpPr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218B5D1A-5733-4C85-A1AC-783A1DA28387}"/>
              </a:ext>
            </a:extLst>
          </xdr:cNvPr>
          <xdr:cNvGraphicFramePr/>
        </xdr:nvGraphicFramePr>
        <xdr:xfrm>
          <a:off x="4572000" y="3219451"/>
          <a:ext cx="4571999" cy="3486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14E02778-3335-4374-A16B-FDCFD520588D}"/>
              </a:ext>
            </a:extLst>
          </xdr:cNvPr>
          <xdr:cNvSpPr txBox="1"/>
        </xdr:nvSpPr>
        <xdr:spPr>
          <a:xfrm>
            <a:off x="4591050" y="2962275"/>
            <a:ext cx="4552950" cy="256753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15.  Como é que você se sente em relação ao seu líder  imediato ?</a:t>
            </a:r>
            <a:r>
              <a:rPr lang="pt-BR" sz="800"/>
              <a:t> </a:t>
            </a:r>
            <a:r>
              <a:rPr lang="pt-BR" sz="800" b="1"/>
              <a:t> </a:t>
            </a:r>
          </a:p>
        </xdr:txBody>
      </xdr:sp>
    </xdr:grpSp>
    <xdr:clientData/>
  </xdr:twoCellAnchor>
  <xdr:twoCellAnchor>
    <xdr:from>
      <xdr:col>5</xdr:col>
      <xdr:colOff>133350</xdr:colOff>
      <xdr:row>21</xdr:row>
      <xdr:rowOff>76198</xdr:rowOff>
    </xdr:from>
    <xdr:to>
      <xdr:col>10</xdr:col>
      <xdr:colOff>438150</xdr:colOff>
      <xdr:row>33</xdr:row>
      <xdr:rowOff>19050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B785197E-BE34-4D3B-854F-C1A6206A809B}"/>
            </a:ext>
          </a:extLst>
        </xdr:cNvPr>
        <xdr:cNvGrpSpPr/>
      </xdr:nvGrpSpPr>
      <xdr:grpSpPr>
        <a:xfrm>
          <a:off x="3181350" y="4198618"/>
          <a:ext cx="3352800" cy="2137412"/>
          <a:chOff x="4381500" y="7324725"/>
          <a:chExt cx="4305300" cy="2900364"/>
        </a:xfrm>
      </xdr:grpSpPr>
      <xdr:graphicFrame macro="">
        <xdr:nvGraphicFramePr>
          <xdr:cNvPr id="10" name="Gráfico 9">
            <a:extLst>
              <a:ext uri="{FF2B5EF4-FFF2-40B4-BE49-F238E27FC236}">
                <a16:creationId xmlns:a16="http://schemas.microsoft.com/office/drawing/2014/main" id="{803366EA-206D-43AD-A4BF-A48F07468E3F}"/>
              </a:ext>
            </a:extLst>
          </xdr:cNvPr>
          <xdr:cNvGraphicFramePr/>
        </xdr:nvGraphicFramePr>
        <xdr:xfrm>
          <a:off x="4381500" y="7481889"/>
          <a:ext cx="42957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1A94FB96-08FD-4C20-9CDF-436DA9BD1682}"/>
              </a:ext>
            </a:extLst>
          </xdr:cNvPr>
          <xdr:cNvSpPr txBox="1"/>
        </xdr:nvSpPr>
        <xdr:spPr>
          <a:xfrm>
            <a:off x="4400550" y="7324725"/>
            <a:ext cx="4286250" cy="257175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16.  Como é que você se sente em relação à Empresa?</a:t>
            </a:r>
            <a:r>
              <a:rPr lang="pt-BR" b="1"/>
              <a:t> </a:t>
            </a:r>
            <a:endParaRPr lang="pt-BR" sz="1100" b="1"/>
          </a:p>
        </xdr:txBody>
      </xdr:sp>
    </xdr:grpSp>
    <xdr:clientData/>
  </xdr:twoCellAnchor>
  <xdr:twoCellAnchor>
    <xdr:from>
      <xdr:col>10</xdr:col>
      <xdr:colOff>457200</xdr:colOff>
      <xdr:row>21</xdr:row>
      <xdr:rowOff>95250</xdr:rowOff>
    </xdr:from>
    <xdr:to>
      <xdr:col>16</xdr:col>
      <xdr:colOff>152400</xdr:colOff>
      <xdr:row>33</xdr:row>
      <xdr:rowOff>28575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7A0EE426-E9B1-425A-BE88-337150C3C35B}"/>
            </a:ext>
          </a:extLst>
        </xdr:cNvPr>
        <xdr:cNvGrpSpPr/>
      </xdr:nvGrpSpPr>
      <xdr:grpSpPr>
        <a:xfrm>
          <a:off x="6553200" y="4217670"/>
          <a:ext cx="3352800" cy="2127885"/>
          <a:chOff x="4648200" y="1047750"/>
          <a:chExt cx="4572000" cy="3038475"/>
        </a:xfrm>
      </xdr:grpSpPr>
      <xdr:graphicFrame macro="">
        <xdr:nvGraphicFramePr>
          <xdr:cNvPr id="13" name="Gráfico 12">
            <a:extLst>
              <a:ext uri="{FF2B5EF4-FFF2-40B4-BE49-F238E27FC236}">
                <a16:creationId xmlns:a16="http://schemas.microsoft.com/office/drawing/2014/main" id="{51016850-D1B0-4CA1-8279-043E26C52011}"/>
              </a:ext>
            </a:extLst>
          </xdr:cNvPr>
          <xdr:cNvGraphicFramePr/>
        </xdr:nvGraphicFramePr>
        <xdr:xfrm>
          <a:off x="4648200" y="1271587"/>
          <a:ext cx="4572000" cy="28146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66241D84-6A8D-44B5-A0E4-1020A1BD6221}"/>
              </a:ext>
            </a:extLst>
          </xdr:cNvPr>
          <xdr:cNvSpPr txBox="1"/>
        </xdr:nvSpPr>
        <xdr:spPr>
          <a:xfrm>
            <a:off x="4657725" y="1047750"/>
            <a:ext cx="4552950" cy="256753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17. Quanto à motivação</a:t>
            </a:r>
            <a:r>
              <a:rPr lang="pt-BR" sz="1600"/>
              <a:t> </a:t>
            </a:r>
            <a:endParaRPr lang="pt-BR" sz="1600" b="1"/>
          </a:p>
        </xdr:txBody>
      </xdr:sp>
    </xdr:grpSp>
    <xdr:clientData/>
  </xdr:twoCellAnchor>
  <xdr:twoCellAnchor>
    <xdr:from>
      <xdr:col>0</xdr:col>
      <xdr:colOff>0</xdr:colOff>
      <xdr:row>2</xdr:row>
      <xdr:rowOff>57150</xdr:rowOff>
    </xdr:from>
    <xdr:to>
      <xdr:col>5</xdr:col>
      <xdr:colOff>95250</xdr:colOff>
      <xdr:row>12</xdr:row>
      <xdr:rowOff>52388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7C54F71-43D4-448E-9E14-63CCF1697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180974</xdr:colOff>
      <xdr:row>2</xdr:row>
      <xdr:rowOff>57150</xdr:rowOff>
    </xdr:from>
    <xdr:to>
      <xdr:col>10</xdr:col>
      <xdr:colOff>361949</xdr:colOff>
      <xdr:row>12</xdr:row>
      <xdr:rowOff>38100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A55E032-9CD1-414B-9F63-F1809CA66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438150</xdr:colOff>
      <xdr:row>2</xdr:row>
      <xdr:rowOff>47625</xdr:rowOff>
    </xdr:from>
    <xdr:to>
      <xdr:col>16</xdr:col>
      <xdr:colOff>114299</xdr:colOff>
      <xdr:row>12</xdr:row>
      <xdr:rowOff>38100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E341334E-9FE5-45A4-86EB-B253B2D4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438149</xdr:colOff>
      <xdr:row>12</xdr:row>
      <xdr:rowOff>47625</xdr:rowOff>
    </xdr:from>
    <xdr:to>
      <xdr:col>16</xdr:col>
      <xdr:colOff>123824</xdr:colOff>
      <xdr:row>21</xdr:row>
      <xdr:rowOff>57151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550543E-7706-4EFE-A175-1098BD2E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12</xdr:row>
      <xdr:rowOff>57150</xdr:rowOff>
    </xdr:from>
    <xdr:to>
      <xdr:col>5</xdr:col>
      <xdr:colOff>103803</xdr:colOff>
      <xdr:row>21</xdr:row>
      <xdr:rowOff>9525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CB630A6-99EC-4E2F-A865-CB2D4CC1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161926</xdr:colOff>
      <xdr:row>12</xdr:row>
      <xdr:rowOff>85725</xdr:rowOff>
    </xdr:from>
    <xdr:to>
      <xdr:col>10</xdr:col>
      <xdr:colOff>361950</xdr:colOff>
      <xdr:row>21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EC756B0-9479-4212-BE3C-2B9061D1A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25</xdr:col>
      <xdr:colOff>365760</xdr:colOff>
      <xdr:row>31</xdr:row>
      <xdr:rowOff>7620</xdr:rowOff>
    </xdr:from>
    <xdr:to>
      <xdr:col>30</xdr:col>
      <xdr:colOff>217496</xdr:colOff>
      <xdr:row>46</xdr:row>
      <xdr:rowOff>99060</xdr:rowOff>
    </xdr:to>
    <xdr:pic>
      <xdr:nvPicPr>
        <xdr:cNvPr id="2" name="Imagem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1F8D5D-3454-4F4B-B97C-EE360211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605760" y="5958840"/>
          <a:ext cx="2899736" cy="2834640"/>
        </a:xfrm>
        <a:prstGeom prst="rect">
          <a:avLst/>
        </a:prstGeom>
      </xdr:spPr>
    </xdr:pic>
    <xdr:clientData/>
  </xdr:twoCellAnchor>
  <xdr:twoCellAnchor editAs="oneCell">
    <xdr:from>
      <xdr:col>17</xdr:col>
      <xdr:colOff>589094</xdr:colOff>
      <xdr:row>2</xdr:row>
      <xdr:rowOff>99060</xdr:rowOff>
    </xdr:from>
    <xdr:to>
      <xdr:col>21</xdr:col>
      <xdr:colOff>606116</xdr:colOff>
      <xdr:row>15</xdr:row>
      <xdr:rowOff>121920</xdr:rowOff>
    </xdr:to>
    <xdr:pic>
      <xdr:nvPicPr>
        <xdr:cNvPr id="4" name="Imagem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4A9FF4A-2496-4C2C-89BF-7A0ECCD5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952294" y="746760"/>
          <a:ext cx="2455422" cy="2400300"/>
        </a:xfrm>
        <a:prstGeom prst="rect">
          <a:avLst/>
        </a:prstGeom>
      </xdr:spPr>
    </xdr:pic>
    <xdr:clientData/>
  </xdr:twoCellAnchor>
  <xdr:twoCellAnchor>
    <xdr:from>
      <xdr:col>17</xdr:col>
      <xdr:colOff>518160</xdr:colOff>
      <xdr:row>15</xdr:row>
      <xdr:rowOff>160020</xdr:rowOff>
    </xdr:from>
    <xdr:to>
      <xdr:col>22</xdr:col>
      <xdr:colOff>160020</xdr:colOff>
      <xdr:row>42</xdr:row>
      <xdr:rowOff>91440</xdr:rowOff>
    </xdr:to>
    <xdr:sp macro="" textlink="">
      <xdr:nvSpPr>
        <xdr:cNvPr id="5" name="CaixaDeTexto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EDE9F7-A7C9-40D8-AF4A-62547917C912}"/>
            </a:ext>
          </a:extLst>
        </xdr:cNvPr>
        <xdr:cNvSpPr txBox="1"/>
      </xdr:nvSpPr>
      <xdr:spPr>
        <a:xfrm>
          <a:off x="10881360" y="3185160"/>
          <a:ext cx="2689860" cy="486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workbookViewId="0">
      <selection activeCell="O3" sqref="O3"/>
    </sheetView>
  </sheetViews>
  <sheetFormatPr defaultColWidth="9.109375" defaultRowHeight="14.4" x14ac:dyDescent="0.3"/>
  <cols>
    <col min="1" max="1" width="43.5546875" style="7" customWidth="1"/>
    <col min="2" max="2" width="9.33203125" style="7" customWidth="1"/>
    <col min="3" max="4" width="9.109375" style="7"/>
    <col min="5" max="5" width="10.6640625" style="7" bestFit="1" customWidth="1"/>
    <col min="6" max="6" width="7.6640625" style="7" hidden="1" customWidth="1"/>
    <col min="7" max="7" width="2" style="7" hidden="1" customWidth="1"/>
    <col min="8" max="8" width="6.88671875" style="7" customWidth="1"/>
    <col min="9" max="16384" width="9.109375" style="7"/>
  </cols>
  <sheetData>
    <row r="1" spans="1:9" ht="45" customHeight="1" thickBot="1" x14ac:dyDescent="0.35">
      <c r="A1" s="6"/>
      <c r="B1" s="111" t="s">
        <v>0</v>
      </c>
      <c r="C1" s="112"/>
      <c r="D1" s="112"/>
      <c r="E1" s="5" t="s">
        <v>1</v>
      </c>
      <c r="G1" s="4"/>
      <c r="H1" s="4"/>
      <c r="I1" s="4"/>
    </row>
    <row r="2" spans="1:9" ht="15.6" x14ac:dyDescent="0.3">
      <c r="A2" s="8"/>
    </row>
    <row r="3" spans="1:9" ht="15.6" x14ac:dyDescent="0.3">
      <c r="A3" s="8" t="s">
        <v>2</v>
      </c>
    </row>
    <row r="4" spans="1:9" ht="9.75" customHeight="1" x14ac:dyDescent="0.3">
      <c r="A4" s="8"/>
    </row>
    <row r="5" spans="1:9" ht="16.2" thickBot="1" x14ac:dyDescent="0.35">
      <c r="A5" s="1" t="s">
        <v>3</v>
      </c>
    </row>
    <row r="6" spans="1:9" ht="77.25" customHeight="1" thickBot="1" x14ac:dyDescent="0.35">
      <c r="A6" s="108" t="s">
        <v>4</v>
      </c>
      <c r="B6" s="109"/>
      <c r="C6" s="109"/>
      <c r="D6" s="109"/>
      <c r="E6" s="110"/>
    </row>
    <row r="7" spans="1:9" ht="15" thickBot="1" x14ac:dyDescent="0.35">
      <c r="A7" s="9"/>
    </row>
    <row r="8" spans="1:9" ht="16.2" thickBot="1" x14ac:dyDescent="0.35">
      <c r="A8" s="13" t="s">
        <v>5</v>
      </c>
      <c r="B8" s="14" t="s">
        <v>7</v>
      </c>
      <c r="C8" s="14" t="s">
        <v>8</v>
      </c>
      <c r="D8" s="14" t="s">
        <v>9</v>
      </c>
      <c r="E8" s="14" t="s">
        <v>10</v>
      </c>
    </row>
    <row r="9" spans="1:9" ht="15" thickBot="1" x14ac:dyDescent="0.35">
      <c r="A9" s="15" t="s">
        <v>6</v>
      </c>
      <c r="B9" s="16">
        <v>4</v>
      </c>
      <c r="C9" s="16">
        <v>3</v>
      </c>
      <c r="D9" s="16">
        <v>2</v>
      </c>
      <c r="E9" s="16">
        <v>1</v>
      </c>
    </row>
    <row r="10" spans="1:9" ht="16.5" customHeight="1" thickBot="1" x14ac:dyDescent="0.35">
      <c r="A10" s="113" t="s">
        <v>24</v>
      </c>
      <c r="B10" s="114"/>
      <c r="C10" s="114"/>
      <c r="D10" s="114"/>
      <c r="E10" s="115"/>
    </row>
    <row r="11" spans="1:9" ht="15" thickBot="1" x14ac:dyDescent="0.35">
      <c r="A11" s="3" t="s">
        <v>11</v>
      </c>
      <c r="B11" s="11">
        <v>25</v>
      </c>
      <c r="C11" s="11">
        <v>8</v>
      </c>
      <c r="D11" s="11">
        <v>3</v>
      </c>
      <c r="E11" s="11">
        <v>0</v>
      </c>
      <c r="F11" s="7" t="str">
        <f>IF(B11=$B$9,$B$8,IF(C11=$C$9,$C$8,IF(D11=$D$9,$D$8,IF(E11=$E$9,$E$8,""))))</f>
        <v/>
      </c>
      <c r="G11" s="7" t="str">
        <f>IF(F11=$B$8,$B$9,IF(F11=$C$8,$C$9,IF(F11=$D$8,$D$9,IF(F11=$E$8,$E$9,""))))</f>
        <v/>
      </c>
    </row>
    <row r="12" spans="1:9" ht="15" thickBot="1" x14ac:dyDescent="0.35">
      <c r="A12" s="3" t="s">
        <v>12</v>
      </c>
      <c r="B12" s="11">
        <v>25</v>
      </c>
      <c r="C12" s="11">
        <v>9</v>
      </c>
      <c r="D12" s="11">
        <v>6</v>
      </c>
      <c r="E12" s="11">
        <v>0</v>
      </c>
      <c r="F12" s="7" t="str">
        <f>IF(B12=$B$9,$B$8,IF(C12=$C$9,$C$8,IF(D12=$D$9,$D$8,IF(E12=$E$9,$E$8,""))))</f>
        <v/>
      </c>
      <c r="G12" s="7" t="str">
        <f>IF(F12=$B$8,$B$9,IF(F12=$C$8,$C$9,IF(F12=$D$8,$D$9,IF(F12=$E$8,$E$9,""))))</f>
        <v/>
      </c>
    </row>
    <row r="13" spans="1:9" ht="16.5" customHeight="1" thickBot="1" x14ac:dyDescent="0.35">
      <c r="A13" s="105" t="s">
        <v>25</v>
      </c>
      <c r="B13" s="106"/>
      <c r="C13" s="106"/>
      <c r="D13" s="106"/>
      <c r="E13" s="107"/>
      <c r="F13" s="7" t="str">
        <f t="shared" ref="F13:F30" si="0">IF(B13=$B$9,$B$8,IF(C13=$C$9,$C$8,IF(D13=$D$9,$D$8,IF(E13=$E$9,$E$8,""))))</f>
        <v/>
      </c>
      <c r="G13" s="7" t="str">
        <f t="shared" ref="G13:G30" si="1">IF(F13=$B$8,$B$9,IF(F13=$C$8,$C$9,IF(F13=$D$8,$D$9,IF(F13=$E$8,$E$9,""))))</f>
        <v/>
      </c>
    </row>
    <row r="14" spans="1:9" ht="15" thickBot="1" x14ac:dyDescent="0.35">
      <c r="A14" s="3" t="s">
        <v>13</v>
      </c>
      <c r="B14" s="11">
        <v>10</v>
      </c>
      <c r="C14" s="11">
        <v>14</v>
      </c>
      <c r="D14" s="11">
        <v>8</v>
      </c>
      <c r="E14" s="11">
        <v>3</v>
      </c>
      <c r="F14" s="7" t="str">
        <f t="shared" si="0"/>
        <v/>
      </c>
      <c r="G14" s="7" t="str">
        <f t="shared" si="1"/>
        <v/>
      </c>
    </row>
    <row r="15" spans="1:9" ht="15" thickBot="1" x14ac:dyDescent="0.35">
      <c r="A15" s="3" t="s">
        <v>14</v>
      </c>
      <c r="B15" s="11">
        <v>4</v>
      </c>
      <c r="C15" s="11">
        <v>9</v>
      </c>
      <c r="D15" s="11">
        <v>9</v>
      </c>
      <c r="E15" s="11">
        <v>14</v>
      </c>
      <c r="F15" s="7" t="str">
        <f t="shared" si="0"/>
        <v>Ótimo</v>
      </c>
      <c r="G15" s="7">
        <f t="shared" si="1"/>
        <v>4</v>
      </c>
    </row>
    <row r="16" spans="1:9" ht="15" thickBot="1" x14ac:dyDescent="0.35">
      <c r="A16" s="3" t="s">
        <v>15</v>
      </c>
      <c r="B16" s="11">
        <v>6</v>
      </c>
      <c r="C16" s="11">
        <v>6</v>
      </c>
      <c r="D16" s="11">
        <v>12</v>
      </c>
      <c r="E16" s="11">
        <v>12</v>
      </c>
      <c r="F16" s="7" t="str">
        <f t="shared" si="0"/>
        <v/>
      </c>
      <c r="G16" s="7" t="str">
        <f t="shared" si="1"/>
        <v/>
      </c>
    </row>
    <row r="17" spans="1:8" ht="15" thickBot="1" x14ac:dyDescent="0.35">
      <c r="A17" s="3" t="s">
        <v>16</v>
      </c>
      <c r="B17" s="11">
        <v>9</v>
      </c>
      <c r="C17" s="11">
        <v>10</v>
      </c>
      <c r="D17" s="11">
        <v>10</v>
      </c>
      <c r="E17" s="11">
        <v>7</v>
      </c>
      <c r="F17" s="7" t="str">
        <f t="shared" si="0"/>
        <v/>
      </c>
      <c r="G17" s="7" t="str">
        <f t="shared" si="1"/>
        <v/>
      </c>
    </row>
    <row r="18" spans="1:8" ht="16.5" customHeight="1" x14ac:dyDescent="0.3">
      <c r="A18" s="116" t="s">
        <v>26</v>
      </c>
      <c r="B18" s="117"/>
      <c r="C18" s="117"/>
      <c r="D18" s="117"/>
      <c r="E18" s="118"/>
      <c r="F18" s="7" t="str">
        <f t="shared" si="0"/>
        <v/>
      </c>
      <c r="G18" s="7" t="str">
        <f t="shared" si="1"/>
        <v/>
      </c>
    </row>
    <row r="19" spans="1:8" x14ac:dyDescent="0.3">
      <c r="A19" s="61" t="s">
        <v>17</v>
      </c>
      <c r="B19" s="62">
        <v>15</v>
      </c>
      <c r="C19" s="62">
        <v>14</v>
      </c>
      <c r="D19" s="62">
        <v>5</v>
      </c>
      <c r="E19" s="62">
        <v>3</v>
      </c>
      <c r="F19" s="7" t="str">
        <f t="shared" si="0"/>
        <v/>
      </c>
      <c r="G19" s="7" t="str">
        <f t="shared" si="1"/>
        <v/>
      </c>
    </row>
    <row r="20" spans="1:8" x14ac:dyDescent="0.3">
      <c r="A20" s="61" t="s">
        <v>95</v>
      </c>
      <c r="B20" s="62">
        <v>16</v>
      </c>
      <c r="C20" s="62">
        <v>9</v>
      </c>
      <c r="D20" s="62">
        <v>5</v>
      </c>
      <c r="E20" s="62">
        <v>5</v>
      </c>
      <c r="F20" s="7" t="str">
        <f t="shared" si="0"/>
        <v/>
      </c>
      <c r="G20" s="7" t="str">
        <f t="shared" si="1"/>
        <v/>
      </c>
      <c r="H20" s="7" t="s">
        <v>96</v>
      </c>
    </row>
    <row r="21" spans="1:8" ht="16.5" customHeight="1" thickBot="1" x14ac:dyDescent="0.35">
      <c r="A21" s="99" t="s">
        <v>27</v>
      </c>
      <c r="B21" s="100"/>
      <c r="C21" s="100"/>
      <c r="D21" s="100"/>
      <c r="E21" s="101"/>
      <c r="F21" s="7" t="str">
        <f t="shared" si="0"/>
        <v/>
      </c>
      <c r="G21" s="7" t="str">
        <f t="shared" si="1"/>
        <v/>
      </c>
    </row>
    <row r="22" spans="1:8" ht="28.2" thickBot="1" x14ac:dyDescent="0.35">
      <c r="A22" s="10" t="s">
        <v>18</v>
      </c>
      <c r="B22" s="11">
        <v>0</v>
      </c>
      <c r="C22" s="11">
        <v>0</v>
      </c>
      <c r="D22" s="11">
        <v>0</v>
      </c>
      <c r="E22" s="11">
        <v>0</v>
      </c>
      <c r="F22" s="12" t="str">
        <f t="shared" si="0"/>
        <v/>
      </c>
      <c r="G22" s="7" t="str">
        <f t="shared" si="1"/>
        <v/>
      </c>
    </row>
    <row r="23" spans="1:8" ht="16.5" customHeight="1" thickBot="1" x14ac:dyDescent="0.35">
      <c r="A23" s="102" t="s">
        <v>29</v>
      </c>
      <c r="B23" s="103"/>
      <c r="C23" s="103"/>
      <c r="D23" s="103"/>
      <c r="E23" s="104"/>
      <c r="F23" s="7" t="str">
        <f t="shared" si="0"/>
        <v/>
      </c>
      <c r="G23" s="7" t="str">
        <f t="shared" si="1"/>
        <v/>
      </c>
    </row>
    <row r="24" spans="1:8" ht="15" thickBot="1" x14ac:dyDescent="0.35">
      <c r="A24" s="3" t="s">
        <v>19</v>
      </c>
      <c r="B24" s="11">
        <v>23</v>
      </c>
      <c r="C24" s="11">
        <v>8</v>
      </c>
      <c r="D24" s="11">
        <v>4</v>
      </c>
      <c r="E24" s="11">
        <v>0</v>
      </c>
      <c r="F24" s="7" t="str">
        <f t="shared" si="0"/>
        <v/>
      </c>
      <c r="G24" s="7" t="str">
        <f t="shared" si="1"/>
        <v/>
      </c>
    </row>
    <row r="25" spans="1:8" ht="15" thickBot="1" x14ac:dyDescent="0.35">
      <c r="A25" s="3" t="s">
        <v>93</v>
      </c>
      <c r="B25" s="11">
        <v>23</v>
      </c>
      <c r="C25" s="11">
        <v>9</v>
      </c>
      <c r="D25" s="11">
        <v>4</v>
      </c>
      <c r="E25" s="11">
        <v>0</v>
      </c>
      <c r="F25" s="7" t="str">
        <f t="shared" si="0"/>
        <v/>
      </c>
      <c r="G25" s="7" t="str">
        <f t="shared" si="1"/>
        <v/>
      </c>
    </row>
    <row r="26" spans="1:8" ht="15" thickBot="1" x14ac:dyDescent="0.35">
      <c r="A26" s="3" t="s">
        <v>94</v>
      </c>
      <c r="B26" s="11">
        <v>24</v>
      </c>
      <c r="C26" s="11">
        <v>9</v>
      </c>
      <c r="D26" s="11">
        <v>4</v>
      </c>
      <c r="E26" s="11">
        <v>0</v>
      </c>
      <c r="F26" s="7" t="str">
        <f t="shared" si="0"/>
        <v/>
      </c>
      <c r="G26" s="7" t="str">
        <f t="shared" si="1"/>
        <v/>
      </c>
    </row>
    <row r="27" spans="1:8" ht="16.5" customHeight="1" thickBot="1" x14ac:dyDescent="0.35">
      <c r="A27" s="105" t="s">
        <v>28</v>
      </c>
      <c r="B27" s="106"/>
      <c r="C27" s="106"/>
      <c r="D27" s="106"/>
      <c r="E27" s="107"/>
      <c r="F27" s="7" t="str">
        <f t="shared" si="0"/>
        <v/>
      </c>
      <c r="G27" s="7" t="str">
        <f t="shared" si="1"/>
        <v/>
      </c>
    </row>
    <row r="28" spans="1:8" ht="28.2" thickBot="1" x14ac:dyDescent="0.35">
      <c r="A28" s="3" t="s">
        <v>20</v>
      </c>
      <c r="B28" s="11">
        <v>20</v>
      </c>
      <c r="C28" s="11">
        <v>12</v>
      </c>
      <c r="D28" s="11">
        <v>2</v>
      </c>
      <c r="E28" s="11">
        <v>2</v>
      </c>
      <c r="F28" s="7" t="str">
        <f t="shared" si="0"/>
        <v>Regular</v>
      </c>
      <c r="G28" s="7">
        <f t="shared" si="1"/>
        <v>2</v>
      </c>
    </row>
    <row r="29" spans="1:8" ht="28.2" thickBot="1" x14ac:dyDescent="0.35">
      <c r="A29" s="3" t="s">
        <v>21</v>
      </c>
      <c r="B29" s="11">
        <v>0</v>
      </c>
      <c r="C29" s="11">
        <v>0</v>
      </c>
      <c r="D29" s="11">
        <v>0</v>
      </c>
      <c r="E29" s="11">
        <v>0</v>
      </c>
      <c r="F29" s="7" t="str">
        <f t="shared" si="0"/>
        <v/>
      </c>
      <c r="G29" s="7" t="str">
        <f t="shared" si="1"/>
        <v/>
      </c>
    </row>
    <row r="30" spans="1:8" ht="28.2" thickBot="1" x14ac:dyDescent="0.35">
      <c r="A30" s="3" t="s">
        <v>22</v>
      </c>
      <c r="B30" s="11">
        <v>21</v>
      </c>
      <c r="C30" s="11">
        <v>12</v>
      </c>
      <c r="D30" s="11">
        <v>1</v>
      </c>
      <c r="E30" s="11">
        <v>1</v>
      </c>
      <c r="F30" s="7" t="str">
        <f t="shared" si="0"/>
        <v>Ruim</v>
      </c>
      <c r="G30" s="7">
        <f t="shared" si="1"/>
        <v>1</v>
      </c>
    </row>
    <row r="31" spans="1:8" ht="15" thickBot="1" x14ac:dyDescent="0.35">
      <c r="A31" s="3" t="s">
        <v>23</v>
      </c>
      <c r="B31" s="11"/>
      <c r="C31" s="11"/>
      <c r="D31" s="11"/>
      <c r="E31" s="11"/>
    </row>
    <row r="32" spans="1:8" ht="15" thickBot="1" x14ac:dyDescent="0.35">
      <c r="A32" s="46" t="s">
        <v>86</v>
      </c>
      <c r="B32" s="47">
        <f>SUM(B11:B12,B14:B17,B19,B22,B24:B26,B28:B30)</f>
        <v>205</v>
      </c>
      <c r="C32" s="47">
        <f>SUM(C11:C12,C14:C17,C19,C22,C24:C26,C28:C30)</f>
        <v>120</v>
      </c>
      <c r="D32" s="47">
        <f>SUM(D11:D12,D14:D17,D19,D22,D24:D26,D28:D30)</f>
        <v>68</v>
      </c>
      <c r="E32" s="47">
        <f>SUM(E11:E12,E14:E17,E19,E22,E24:E26,E28:E30)</f>
        <v>42</v>
      </c>
    </row>
    <row r="33" spans="1:8" ht="15" thickBot="1" x14ac:dyDescent="0.35">
      <c r="A33" s="49"/>
      <c r="B33" s="47" t="s">
        <v>7</v>
      </c>
      <c r="C33" s="47" t="s">
        <v>8</v>
      </c>
      <c r="D33" s="47" t="s">
        <v>9</v>
      </c>
      <c r="E33" s="47" t="s">
        <v>10</v>
      </c>
    </row>
    <row r="34" spans="1:8" ht="15" thickBot="1" x14ac:dyDescent="0.35">
      <c r="A34" s="50">
        <f>SUM(B28:E30,B24:E26,B22:E22,B19:E19,B14:E17,B11:E12)</f>
        <v>435</v>
      </c>
      <c r="B34" s="48">
        <f>B32/A34</f>
        <v>0.47126436781609193</v>
      </c>
      <c r="C34" s="48">
        <f>C32/A34</f>
        <v>0.27586206896551724</v>
      </c>
      <c r="D34" s="48">
        <f>D32/A34</f>
        <v>0.15632183908045977</v>
      </c>
      <c r="E34" s="48">
        <f>E32/A34</f>
        <v>9.6551724137931033E-2</v>
      </c>
      <c r="H34" s="45"/>
    </row>
  </sheetData>
  <mergeCells count="8">
    <mergeCell ref="A21:E21"/>
    <mergeCell ref="A23:E23"/>
    <mergeCell ref="A27:E27"/>
    <mergeCell ref="A6:E6"/>
    <mergeCell ref="B1:D1"/>
    <mergeCell ref="A10:E10"/>
    <mergeCell ref="A13:E13"/>
    <mergeCell ref="A18:E18"/>
  </mergeCells>
  <dataValidations count="1">
    <dataValidation allowBlank="1" showInputMessage="1" showErrorMessage="1" promptTitle="Atenção :" prompt="Você não deve alterar esses valores pois vai mexer com a estruturas dos gráficos, para fazer alterações fale com Francysco Alcylandyo" sqref="B8:E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workbookViewId="0">
      <selection activeCell="N7" sqref="N7"/>
    </sheetView>
  </sheetViews>
  <sheetFormatPr defaultRowHeight="14.4" x14ac:dyDescent="0.3"/>
  <cols>
    <col min="1" max="1" width="39.109375" bestFit="1" customWidth="1"/>
    <col min="2" max="2" width="26.88671875" customWidth="1"/>
    <col min="3" max="3" width="7.5546875" customWidth="1"/>
    <col min="4" max="4" width="7.33203125" customWidth="1"/>
    <col min="5" max="5" width="8.109375" customWidth="1"/>
    <col min="6" max="6" width="7.88671875" customWidth="1"/>
    <col min="8" max="8" width="46.5546875" customWidth="1"/>
  </cols>
  <sheetData>
    <row r="1" spans="1:6" ht="45.75" customHeight="1" thickBot="1" x14ac:dyDescent="0.35">
      <c r="A1" s="160" t="s">
        <v>97</v>
      </c>
      <c r="B1" s="161"/>
      <c r="C1" s="161"/>
      <c r="D1" s="161"/>
      <c r="E1" s="161"/>
      <c r="F1" s="162"/>
    </row>
    <row r="2" spans="1:6" x14ac:dyDescent="0.3">
      <c r="A2" s="163" t="s">
        <v>98</v>
      </c>
      <c r="B2" s="164"/>
      <c r="C2" s="164"/>
      <c r="D2" s="164"/>
      <c r="E2" s="164"/>
      <c r="F2" s="165"/>
    </row>
    <row r="3" spans="1:6" x14ac:dyDescent="0.3">
      <c r="A3" s="166" t="s">
        <v>99</v>
      </c>
      <c r="B3" s="167"/>
      <c r="C3" s="167"/>
      <c r="D3" s="167"/>
      <c r="E3" s="167"/>
      <c r="F3" s="168"/>
    </row>
    <row r="4" spans="1:6" x14ac:dyDescent="0.3">
      <c r="A4" s="169" t="s">
        <v>100</v>
      </c>
      <c r="B4" s="170"/>
      <c r="C4" s="170"/>
      <c r="D4" s="170"/>
      <c r="E4" s="170"/>
      <c r="F4" s="171"/>
    </row>
    <row r="5" spans="1:6" ht="65.25" customHeight="1" thickBot="1" x14ac:dyDescent="0.35">
      <c r="A5" s="172" t="s">
        <v>101</v>
      </c>
      <c r="B5" s="173"/>
      <c r="C5" s="173"/>
      <c r="D5" s="173"/>
      <c r="E5" s="173"/>
      <c r="F5" s="174"/>
    </row>
    <row r="6" spans="1:6" ht="45.6" thickBot="1" x14ac:dyDescent="0.35">
      <c r="A6" s="160" t="s">
        <v>102</v>
      </c>
      <c r="B6" s="161"/>
      <c r="C6" s="63" t="s">
        <v>7</v>
      </c>
      <c r="D6" s="63" t="s">
        <v>8</v>
      </c>
      <c r="E6" s="63" t="s">
        <v>103</v>
      </c>
      <c r="F6" s="63" t="s">
        <v>10</v>
      </c>
    </row>
    <row r="7" spans="1:6" ht="15" thickBot="1" x14ac:dyDescent="0.35">
      <c r="A7" s="175" t="s">
        <v>104</v>
      </c>
      <c r="B7" s="176"/>
      <c r="C7" s="64">
        <v>4</v>
      </c>
      <c r="D7" s="64">
        <v>3</v>
      </c>
      <c r="E7" s="64">
        <v>2</v>
      </c>
      <c r="F7" s="64">
        <v>1</v>
      </c>
    </row>
    <row r="8" spans="1:6" ht="15" thickBot="1" x14ac:dyDescent="0.35">
      <c r="A8" s="143" t="s">
        <v>105</v>
      </c>
      <c r="B8" s="144"/>
      <c r="C8" s="144"/>
      <c r="D8" s="144"/>
      <c r="E8" s="144"/>
      <c r="F8" s="145"/>
    </row>
    <row r="9" spans="1:6" x14ac:dyDescent="0.3">
      <c r="A9" s="156" t="s">
        <v>11</v>
      </c>
      <c r="B9" s="136"/>
      <c r="C9" s="78">
        <v>4</v>
      </c>
      <c r="D9" s="78">
        <v>3</v>
      </c>
      <c r="E9" s="78">
        <v>2</v>
      </c>
      <c r="F9" s="79">
        <v>1</v>
      </c>
    </row>
    <row r="10" spans="1:6" x14ac:dyDescent="0.3">
      <c r="A10" s="140" t="s">
        <v>12</v>
      </c>
      <c r="B10" s="138"/>
      <c r="C10" s="80">
        <v>3</v>
      </c>
      <c r="D10" s="80">
        <v>2</v>
      </c>
      <c r="E10" s="80"/>
      <c r="F10" s="81">
        <v>5</v>
      </c>
    </row>
    <row r="11" spans="1:6" ht="15" thickBot="1" x14ac:dyDescent="0.35">
      <c r="A11" s="141" t="s">
        <v>106</v>
      </c>
      <c r="B11" s="142"/>
      <c r="C11" s="76">
        <v>5</v>
      </c>
      <c r="D11" s="76">
        <v>3</v>
      </c>
      <c r="E11" s="76">
        <v>2</v>
      </c>
      <c r="F11" s="77"/>
    </row>
    <row r="12" spans="1:6" ht="15" hidden="1" thickBot="1" x14ac:dyDescent="0.35">
      <c r="A12" s="90"/>
      <c r="B12" s="92"/>
      <c r="C12" s="82" t="str">
        <f>C6</f>
        <v>Ótimo</v>
      </c>
      <c r="D12" s="82" t="str">
        <f t="shared" ref="D12:F12" si="0">D6</f>
        <v>Bom</v>
      </c>
      <c r="E12" s="82" t="str">
        <f t="shared" si="0"/>
        <v xml:space="preserve">Regular </v>
      </c>
      <c r="F12" s="82" t="str">
        <f t="shared" si="0"/>
        <v>Ruim</v>
      </c>
    </row>
    <row r="13" spans="1:6" ht="15" hidden="1" thickBot="1" x14ac:dyDescent="0.35">
      <c r="B13" s="91">
        <f>SUM(C9:F11)</f>
        <v>30</v>
      </c>
      <c r="C13" s="83">
        <f>IFERROR(SUM(C9:C11)/$B$13,"")</f>
        <v>0.4</v>
      </c>
      <c r="D13" s="83">
        <f>IFERROR(SUM(D9:D11)/$B$13,"")</f>
        <v>0.26666666666666666</v>
      </c>
      <c r="E13" s="83">
        <f>IFERROR(SUM(E9:E11)/$B$13,"")</f>
        <v>0.13333333333333333</v>
      </c>
      <c r="F13" s="83">
        <f>IFERROR(SUM(F9:F11)/$B$13,"")</f>
        <v>0.2</v>
      </c>
    </row>
    <row r="14" spans="1:6" ht="15" thickBot="1" x14ac:dyDescent="0.35">
      <c r="A14" s="157" t="s">
        <v>107</v>
      </c>
      <c r="B14" s="158"/>
      <c r="C14" s="158"/>
      <c r="D14" s="158"/>
      <c r="E14" s="158"/>
      <c r="F14" s="159"/>
    </row>
    <row r="15" spans="1:6" x14ac:dyDescent="0.3">
      <c r="A15" s="156" t="s">
        <v>108</v>
      </c>
      <c r="B15" s="136"/>
      <c r="C15" s="65">
        <v>3</v>
      </c>
      <c r="D15" s="65">
        <v>4</v>
      </c>
      <c r="E15" s="65">
        <v>5</v>
      </c>
      <c r="F15" s="66">
        <v>5</v>
      </c>
    </row>
    <row r="16" spans="1:6" x14ac:dyDescent="0.3">
      <c r="A16" s="140" t="s">
        <v>109</v>
      </c>
      <c r="B16" s="138"/>
      <c r="C16" s="67">
        <v>1</v>
      </c>
      <c r="D16" s="67">
        <v>2</v>
      </c>
      <c r="E16" s="67">
        <v>4</v>
      </c>
      <c r="F16" s="68"/>
    </row>
    <row r="17" spans="1:7" x14ac:dyDescent="0.3">
      <c r="A17" s="140" t="s">
        <v>110</v>
      </c>
      <c r="B17" s="138"/>
      <c r="C17" s="67"/>
      <c r="D17" s="67">
        <v>1</v>
      </c>
      <c r="E17" s="67"/>
      <c r="F17" s="68"/>
    </row>
    <row r="18" spans="1:7" ht="15" thickBot="1" x14ac:dyDescent="0.35">
      <c r="A18" s="141" t="s">
        <v>111</v>
      </c>
      <c r="B18" s="142"/>
      <c r="C18" s="69"/>
      <c r="D18" s="69"/>
      <c r="E18" s="69"/>
      <c r="F18" s="70"/>
    </row>
    <row r="19" spans="1:7" ht="15" hidden="1" thickBot="1" x14ac:dyDescent="0.35">
      <c r="A19" s="88"/>
      <c r="B19" s="89"/>
      <c r="C19" s="69" t="str">
        <f>C6</f>
        <v>Ótimo</v>
      </c>
      <c r="D19" s="69" t="str">
        <f t="shared" ref="D19:F19" si="1">D6</f>
        <v>Bom</v>
      </c>
      <c r="E19" s="69" t="str">
        <f t="shared" si="1"/>
        <v xml:space="preserve">Regular </v>
      </c>
      <c r="F19" s="69" t="str">
        <f t="shared" si="1"/>
        <v>Ruim</v>
      </c>
    </row>
    <row r="20" spans="1:7" ht="15" hidden="1" thickBot="1" x14ac:dyDescent="0.35">
      <c r="B20" s="90">
        <f>SUM(C15:F18)</f>
        <v>25</v>
      </c>
      <c r="C20" s="86">
        <f>IFERROR(SUM(C15:C18)/$B$20,"")</f>
        <v>0.16</v>
      </c>
      <c r="D20" s="86">
        <f>IFERROR(SUM(D15:D18)/$B$20,"")</f>
        <v>0.28000000000000003</v>
      </c>
      <c r="E20" s="86">
        <f>IFERROR(SUM(E15:E18)/$B$20,"")</f>
        <v>0.36</v>
      </c>
      <c r="F20" s="86">
        <f>IFERROR(SUM(F15:F18)/$B$20,"")</f>
        <v>0.2</v>
      </c>
      <c r="G20" s="87"/>
    </row>
    <row r="21" spans="1:7" ht="15" thickBot="1" x14ac:dyDescent="0.35">
      <c r="A21" s="143" t="s">
        <v>112</v>
      </c>
      <c r="B21" s="144"/>
      <c r="C21" s="144"/>
      <c r="D21" s="144"/>
      <c r="E21" s="144"/>
      <c r="F21" s="145"/>
    </row>
    <row r="22" spans="1:7" x14ac:dyDescent="0.3">
      <c r="A22" s="154" t="s">
        <v>113</v>
      </c>
      <c r="B22" s="155"/>
      <c r="C22" s="71">
        <v>2</v>
      </c>
      <c r="D22" s="71"/>
      <c r="E22" s="71"/>
      <c r="F22" s="72"/>
    </row>
    <row r="23" spans="1:7" x14ac:dyDescent="0.3">
      <c r="A23" s="140" t="s">
        <v>114</v>
      </c>
      <c r="B23" s="138"/>
      <c r="C23" s="67"/>
      <c r="D23" s="67">
        <v>3</v>
      </c>
      <c r="E23" s="67">
        <v>3</v>
      </c>
      <c r="F23" s="68">
        <v>5</v>
      </c>
    </row>
    <row r="24" spans="1:7" ht="15" thickBot="1" x14ac:dyDescent="0.35">
      <c r="A24" s="141" t="s">
        <v>115</v>
      </c>
      <c r="B24" s="142"/>
      <c r="C24" s="69"/>
      <c r="D24" s="69"/>
      <c r="E24" s="69"/>
      <c r="F24" s="70"/>
    </row>
    <row r="25" spans="1:7" ht="15" hidden="1" thickBot="1" x14ac:dyDescent="0.35">
      <c r="A25" s="84"/>
      <c r="B25" s="85"/>
      <c r="C25" s="69" t="str">
        <f>C6</f>
        <v>Ótimo</v>
      </c>
      <c r="D25" s="69" t="str">
        <f t="shared" ref="D25:F25" si="2">D6</f>
        <v>Bom</v>
      </c>
      <c r="E25" s="69" t="str">
        <f t="shared" si="2"/>
        <v xml:space="preserve">Regular </v>
      </c>
      <c r="F25" s="69" t="str">
        <f t="shared" si="2"/>
        <v>Ruim</v>
      </c>
    </row>
    <row r="26" spans="1:7" ht="15" hidden="1" thickBot="1" x14ac:dyDescent="0.35">
      <c r="A26" s="84"/>
      <c r="B26" s="93">
        <f>SUM(C22:F24)</f>
        <v>13</v>
      </c>
      <c r="C26" s="86">
        <f>IFERROR(SUM(C22:C24)/$B$26,"")</f>
        <v>0.15384615384615385</v>
      </c>
      <c r="D26" s="86">
        <f t="shared" ref="D26:F26" si="3">IFERROR(SUM(D22:D24)/$B$26,"")</f>
        <v>0.23076923076923078</v>
      </c>
      <c r="E26" s="86">
        <f t="shared" si="3"/>
        <v>0.23076923076923078</v>
      </c>
      <c r="F26" s="86">
        <f t="shared" si="3"/>
        <v>0.38461538461538464</v>
      </c>
    </row>
    <row r="27" spans="1:7" ht="15" thickBot="1" x14ac:dyDescent="0.35">
      <c r="A27" s="143" t="s">
        <v>116</v>
      </c>
      <c r="B27" s="144"/>
      <c r="C27" s="144"/>
      <c r="D27" s="144"/>
      <c r="E27" s="144"/>
      <c r="F27" s="145"/>
    </row>
    <row r="28" spans="1:7" x14ac:dyDescent="0.3">
      <c r="A28" s="154" t="s">
        <v>117</v>
      </c>
      <c r="B28" s="155"/>
      <c r="C28" s="71">
        <v>3</v>
      </c>
      <c r="D28" s="71">
        <v>3</v>
      </c>
      <c r="E28" s="71">
        <v>4</v>
      </c>
      <c r="F28" s="72">
        <v>1</v>
      </c>
    </row>
    <row r="29" spans="1:7" x14ac:dyDescent="0.3">
      <c r="A29" s="140" t="s">
        <v>118</v>
      </c>
      <c r="B29" s="138"/>
      <c r="C29" s="67"/>
      <c r="D29" s="67">
        <v>1</v>
      </c>
      <c r="E29" s="67"/>
      <c r="F29" s="67"/>
    </row>
    <row r="30" spans="1:7" x14ac:dyDescent="0.3">
      <c r="A30" s="140" t="s">
        <v>119</v>
      </c>
      <c r="B30" s="138"/>
      <c r="C30" s="67"/>
      <c r="D30" s="67"/>
      <c r="E30" s="67"/>
      <c r="F30" s="67"/>
    </row>
    <row r="31" spans="1:7" x14ac:dyDescent="0.3">
      <c r="A31" s="140" t="s">
        <v>120</v>
      </c>
      <c r="B31" s="138"/>
      <c r="C31" s="67"/>
      <c r="D31" s="67"/>
      <c r="E31" s="67"/>
      <c r="F31" s="67"/>
    </row>
    <row r="32" spans="1:7" x14ac:dyDescent="0.3">
      <c r="A32" s="140" t="s">
        <v>121</v>
      </c>
      <c r="B32" s="138"/>
      <c r="C32" s="67"/>
      <c r="D32" s="67"/>
      <c r="E32" s="67"/>
      <c r="F32" s="67"/>
    </row>
    <row r="33" spans="1:6" ht="15" thickBot="1" x14ac:dyDescent="0.35">
      <c r="A33" s="141" t="s">
        <v>122</v>
      </c>
      <c r="B33" s="142"/>
      <c r="C33" s="69"/>
      <c r="D33" s="69"/>
      <c r="E33" s="69"/>
      <c r="F33" s="69"/>
    </row>
    <row r="34" spans="1:6" ht="15" hidden="1" thickBot="1" x14ac:dyDescent="0.35">
      <c r="A34" s="84"/>
      <c r="B34" s="85"/>
      <c r="C34" s="69" t="str">
        <f>C6</f>
        <v>Ótimo</v>
      </c>
      <c r="D34" s="69" t="str">
        <f t="shared" ref="D34:F34" si="4">D6</f>
        <v>Bom</v>
      </c>
      <c r="E34" s="69" t="str">
        <f t="shared" si="4"/>
        <v xml:space="preserve">Regular </v>
      </c>
      <c r="F34" s="69" t="str">
        <f t="shared" si="4"/>
        <v>Ruim</v>
      </c>
    </row>
    <row r="35" spans="1:6" ht="15" hidden="1" thickBot="1" x14ac:dyDescent="0.35">
      <c r="A35" s="84"/>
      <c r="B35" s="93">
        <f>SUM(C28:F33)</f>
        <v>12</v>
      </c>
      <c r="C35" s="86">
        <f>IFERROR(SUM(C28:C33)/$B$35,"")</f>
        <v>0.25</v>
      </c>
      <c r="D35" s="86">
        <f>IFERROR(SUM(D28:D33)/$B$35,"")</f>
        <v>0.33333333333333331</v>
      </c>
      <c r="E35" s="86">
        <f>IFERROR(SUM(E28:E33)/$B$35,"")</f>
        <v>0.33333333333333331</v>
      </c>
      <c r="F35" s="86">
        <f>IFERROR(SUM(F28:F33)/$B$35,"")</f>
        <v>8.3333333333333329E-2</v>
      </c>
    </row>
    <row r="36" spans="1:6" ht="15" thickBot="1" x14ac:dyDescent="0.35">
      <c r="A36" s="143" t="s">
        <v>123</v>
      </c>
      <c r="B36" s="144"/>
      <c r="C36" s="144"/>
      <c r="D36" s="144"/>
      <c r="E36" s="144"/>
      <c r="F36" s="145"/>
    </row>
    <row r="37" spans="1:6" x14ac:dyDescent="0.3">
      <c r="A37" s="146" t="s">
        <v>124</v>
      </c>
      <c r="B37" s="147"/>
      <c r="C37" s="71">
        <v>2</v>
      </c>
      <c r="D37" s="71"/>
      <c r="E37" s="71"/>
      <c r="F37" s="72"/>
    </row>
    <row r="38" spans="1:6" x14ac:dyDescent="0.3">
      <c r="A38" s="148" t="s">
        <v>125</v>
      </c>
      <c r="B38" s="149"/>
      <c r="C38" s="67"/>
      <c r="D38" s="67">
        <v>2</v>
      </c>
      <c r="E38" s="67"/>
      <c r="F38" s="68"/>
    </row>
    <row r="39" spans="1:6" ht="16.5" customHeight="1" x14ac:dyDescent="0.3">
      <c r="A39" s="150" t="s">
        <v>126</v>
      </c>
      <c r="B39" s="151"/>
      <c r="C39" s="67"/>
      <c r="D39" s="67">
        <v>1</v>
      </c>
      <c r="E39" s="67"/>
      <c r="F39" s="68"/>
    </row>
    <row r="40" spans="1:6" ht="16.5" customHeight="1" thickBot="1" x14ac:dyDescent="0.35">
      <c r="A40" s="152" t="s">
        <v>127</v>
      </c>
      <c r="B40" s="153"/>
      <c r="C40" s="69"/>
      <c r="D40" s="69"/>
      <c r="E40" s="69">
        <v>2</v>
      </c>
      <c r="F40" s="70">
        <v>1</v>
      </c>
    </row>
    <row r="41" spans="1:6" ht="16.5" hidden="1" customHeight="1" thickBot="1" x14ac:dyDescent="0.35">
      <c r="A41" s="94"/>
      <c r="B41" s="95"/>
      <c r="C41" s="69" t="str">
        <f>C6</f>
        <v>Ótimo</v>
      </c>
      <c r="D41" s="69" t="str">
        <f t="shared" ref="D41:F41" si="5">D6</f>
        <v>Bom</v>
      </c>
      <c r="E41" s="69" t="str">
        <f t="shared" si="5"/>
        <v xml:space="preserve">Regular </v>
      </c>
      <c r="F41" s="69" t="str">
        <f t="shared" si="5"/>
        <v>Ruim</v>
      </c>
    </row>
    <row r="42" spans="1:6" ht="16.5" hidden="1" customHeight="1" thickBot="1" x14ac:dyDescent="0.35">
      <c r="A42" s="94"/>
      <c r="B42" s="93">
        <f>SUM(C37:F40)</f>
        <v>8</v>
      </c>
      <c r="C42" s="86">
        <f>IFERROR(SUM(C37:C40)/$B$42,"")</f>
        <v>0.25</v>
      </c>
      <c r="D42" s="86">
        <f t="shared" ref="D42:F42" si="6">IFERROR(SUM(D37:D40)/$B$42,"")</f>
        <v>0.375</v>
      </c>
      <c r="E42" s="86">
        <f t="shared" si="6"/>
        <v>0.25</v>
      </c>
      <c r="F42" s="86">
        <f t="shared" si="6"/>
        <v>0.125</v>
      </c>
    </row>
    <row r="43" spans="1:6" ht="15" thickBot="1" x14ac:dyDescent="0.35">
      <c r="A43" s="143" t="s">
        <v>128</v>
      </c>
      <c r="B43" s="144"/>
      <c r="C43" s="144"/>
      <c r="D43" s="144"/>
      <c r="E43" s="144"/>
      <c r="F43" s="145"/>
    </row>
    <row r="44" spans="1:6" x14ac:dyDescent="0.3">
      <c r="A44" s="154" t="s">
        <v>129</v>
      </c>
      <c r="B44" s="155"/>
      <c r="C44" s="71">
        <v>3</v>
      </c>
      <c r="D44" s="71">
        <v>2</v>
      </c>
      <c r="E44" s="71">
        <v>1</v>
      </c>
      <c r="F44" s="72">
        <v>1</v>
      </c>
    </row>
    <row r="45" spans="1:6" x14ac:dyDescent="0.3">
      <c r="A45" s="140" t="s">
        <v>130</v>
      </c>
      <c r="B45" s="138"/>
      <c r="C45" s="67">
        <v>5</v>
      </c>
      <c r="D45" s="67">
        <v>4</v>
      </c>
      <c r="E45" s="67">
        <v>3</v>
      </c>
      <c r="F45" s="68">
        <v>2</v>
      </c>
    </row>
    <row r="46" spans="1:6" ht="15" thickBot="1" x14ac:dyDescent="0.35">
      <c r="A46" s="140" t="s">
        <v>131</v>
      </c>
      <c r="B46" s="138"/>
      <c r="C46" s="67"/>
      <c r="D46" s="67"/>
      <c r="E46" s="67"/>
      <c r="F46" s="68"/>
    </row>
    <row r="47" spans="1:6" ht="15" hidden="1" thickBot="1" x14ac:dyDescent="0.35">
      <c r="A47" s="96"/>
      <c r="B47" s="97"/>
      <c r="C47" s="67" t="str">
        <f>C6</f>
        <v>Ótimo</v>
      </c>
      <c r="D47" s="67" t="str">
        <f t="shared" ref="D47:F47" si="7">D6</f>
        <v>Bom</v>
      </c>
      <c r="E47" s="67" t="str">
        <f t="shared" si="7"/>
        <v xml:space="preserve">Regular </v>
      </c>
      <c r="F47" s="67" t="str">
        <f t="shared" si="7"/>
        <v>Ruim</v>
      </c>
    </row>
    <row r="48" spans="1:6" ht="15" hidden="1" thickBot="1" x14ac:dyDescent="0.35">
      <c r="A48" s="96"/>
      <c r="B48" s="93">
        <f>SUM(C44:F46)</f>
        <v>21</v>
      </c>
      <c r="C48" s="98">
        <f>IFERROR(SUM(C44:C46)/$B$48,"")</f>
        <v>0.38095238095238093</v>
      </c>
      <c r="D48" s="98">
        <f t="shared" ref="D48:F48" si="8">IFERROR(SUM(D44:D46)/$B$48,"")</f>
        <v>0.2857142857142857</v>
      </c>
      <c r="E48" s="98">
        <f t="shared" si="8"/>
        <v>0.19047619047619047</v>
      </c>
      <c r="F48" s="98">
        <f t="shared" si="8"/>
        <v>0.14285714285714285</v>
      </c>
    </row>
    <row r="49" spans="1:6" ht="15" thickBot="1" x14ac:dyDescent="0.35">
      <c r="A49" s="133" t="s">
        <v>132</v>
      </c>
      <c r="B49" s="134"/>
      <c r="C49" s="134"/>
      <c r="D49" s="134"/>
      <c r="E49" s="134"/>
      <c r="F49" s="135"/>
    </row>
    <row r="50" spans="1:6" x14ac:dyDescent="0.3">
      <c r="A50" s="73" t="s">
        <v>133</v>
      </c>
      <c r="B50" s="136" t="s">
        <v>134</v>
      </c>
      <c r="C50" s="136"/>
      <c r="D50" s="136"/>
      <c r="E50" s="136"/>
      <c r="F50" s="137"/>
    </row>
    <row r="51" spans="1:6" x14ac:dyDescent="0.3">
      <c r="A51" s="74" t="s">
        <v>135</v>
      </c>
      <c r="B51" s="138" t="s">
        <v>136</v>
      </c>
      <c r="C51" s="138"/>
      <c r="D51" s="138"/>
      <c r="E51" s="138"/>
      <c r="F51" s="139"/>
    </row>
    <row r="52" spans="1:6" x14ac:dyDescent="0.3">
      <c r="A52" s="74" t="s">
        <v>137</v>
      </c>
      <c r="B52" s="138" t="s">
        <v>138</v>
      </c>
      <c r="C52" s="138"/>
      <c r="D52" s="138"/>
      <c r="E52" s="138"/>
      <c r="F52" s="139"/>
    </row>
    <row r="53" spans="1:6" x14ac:dyDescent="0.3">
      <c r="A53" s="74" t="s">
        <v>139</v>
      </c>
      <c r="B53" s="138" t="s">
        <v>140</v>
      </c>
      <c r="C53" s="138"/>
      <c r="D53" s="138"/>
      <c r="E53" s="138"/>
      <c r="F53" s="139"/>
    </row>
    <row r="54" spans="1:6" x14ac:dyDescent="0.3">
      <c r="A54" s="74" t="s">
        <v>141</v>
      </c>
      <c r="B54" s="138" t="s">
        <v>142</v>
      </c>
      <c r="C54" s="138"/>
      <c r="D54" s="138"/>
      <c r="E54" s="138"/>
      <c r="F54" s="139"/>
    </row>
    <row r="55" spans="1:6" ht="15" thickBot="1" x14ac:dyDescent="0.35">
      <c r="A55" s="75" t="s">
        <v>143</v>
      </c>
      <c r="B55" s="119"/>
      <c r="C55" s="119"/>
      <c r="D55" s="119"/>
      <c r="E55" s="119"/>
      <c r="F55" s="120"/>
    </row>
    <row r="56" spans="1:6" ht="15" customHeight="1" x14ac:dyDescent="0.3">
      <c r="A56" s="121" t="s">
        <v>144</v>
      </c>
      <c r="B56" s="122"/>
      <c r="C56" s="122"/>
      <c r="D56" s="122"/>
      <c r="E56" s="122"/>
      <c r="F56" s="123"/>
    </row>
    <row r="57" spans="1:6" x14ac:dyDescent="0.3">
      <c r="A57" s="124" t="s">
        <v>145</v>
      </c>
      <c r="B57" s="125"/>
      <c r="C57" s="125"/>
      <c r="D57" s="125"/>
      <c r="E57" s="125"/>
      <c r="F57" s="126"/>
    </row>
    <row r="58" spans="1:6" x14ac:dyDescent="0.3">
      <c r="A58" s="127" t="s">
        <v>146</v>
      </c>
      <c r="B58" s="128"/>
      <c r="C58" s="128"/>
      <c r="D58" s="128"/>
      <c r="E58" s="128"/>
      <c r="F58" s="129"/>
    </row>
    <row r="59" spans="1:6" x14ac:dyDescent="0.3">
      <c r="A59" s="127"/>
      <c r="B59" s="128"/>
      <c r="C59" s="128"/>
      <c r="D59" s="128"/>
      <c r="E59" s="128"/>
      <c r="F59" s="129"/>
    </row>
    <row r="60" spans="1:6" ht="15" thickBot="1" x14ac:dyDescent="0.35">
      <c r="A60" s="130"/>
      <c r="B60" s="131"/>
      <c r="C60" s="131"/>
      <c r="D60" s="131"/>
      <c r="E60" s="131"/>
      <c r="F60" s="132"/>
    </row>
  </sheetData>
  <mergeCells count="46">
    <mergeCell ref="A14:F14"/>
    <mergeCell ref="A1:F1"/>
    <mergeCell ref="A2:F2"/>
    <mergeCell ref="A3:F3"/>
    <mergeCell ref="A4:F4"/>
    <mergeCell ref="A5:F5"/>
    <mergeCell ref="A6:B6"/>
    <mergeCell ref="A7:B7"/>
    <mergeCell ref="A8:F8"/>
    <mergeCell ref="A9:B9"/>
    <mergeCell ref="A10:B10"/>
    <mergeCell ref="A11:B11"/>
    <mergeCell ref="A30:B30"/>
    <mergeCell ref="A15:B15"/>
    <mergeCell ref="A16:B16"/>
    <mergeCell ref="A17:B17"/>
    <mergeCell ref="A18:B18"/>
    <mergeCell ref="A21:F21"/>
    <mergeCell ref="A22:B22"/>
    <mergeCell ref="A23:B23"/>
    <mergeCell ref="A24:B24"/>
    <mergeCell ref="A27:F27"/>
    <mergeCell ref="A28:B28"/>
    <mergeCell ref="A29:B29"/>
    <mergeCell ref="A46:B46"/>
    <mergeCell ref="A31:B31"/>
    <mergeCell ref="A32:B32"/>
    <mergeCell ref="A33:B33"/>
    <mergeCell ref="A36:F36"/>
    <mergeCell ref="A37:B37"/>
    <mergeCell ref="A38:B38"/>
    <mergeCell ref="A39:B39"/>
    <mergeCell ref="A40:B40"/>
    <mergeCell ref="A43:F43"/>
    <mergeCell ref="A44:B44"/>
    <mergeCell ref="A45:B45"/>
    <mergeCell ref="B55:F55"/>
    <mergeCell ref="A56:F56"/>
    <mergeCell ref="A57:F57"/>
    <mergeCell ref="A58:F60"/>
    <mergeCell ref="A49:F49"/>
    <mergeCell ref="B50:F50"/>
    <mergeCell ref="B51:F51"/>
    <mergeCell ref="B52:F52"/>
    <mergeCell ref="B53:F53"/>
    <mergeCell ref="B54:F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36"/>
  <sheetViews>
    <sheetView showGridLines="0" workbookViewId="0">
      <selection activeCell="T5" sqref="T5"/>
    </sheetView>
  </sheetViews>
  <sheetFormatPr defaultColWidth="9.109375" defaultRowHeight="14.4" x14ac:dyDescent="0.3"/>
  <cols>
    <col min="1" max="2" width="9.109375" style="7"/>
    <col min="3" max="7" width="9.109375" style="7" customWidth="1"/>
    <col min="8" max="8" width="17.6640625" style="29" hidden="1" customWidth="1"/>
    <col min="9" max="9" width="0" style="36" hidden="1" customWidth="1"/>
    <col min="10" max="19" width="9.109375" style="7" customWidth="1"/>
    <col min="20" max="16384" width="9.109375" style="7"/>
  </cols>
  <sheetData>
    <row r="1" spans="1:11" ht="15" customHeight="1" x14ac:dyDescent="0.3">
      <c r="A1" s="177" t="s">
        <v>30</v>
      </c>
      <c r="B1" s="177"/>
      <c r="C1" s="177"/>
      <c r="D1" s="177"/>
      <c r="E1" s="177"/>
      <c r="F1" s="177"/>
      <c r="G1" s="177"/>
      <c r="H1" s="30"/>
      <c r="I1" s="30"/>
      <c r="J1" s="20"/>
      <c r="K1" s="20"/>
    </row>
    <row r="2" spans="1:11" x14ac:dyDescent="0.3">
      <c r="A2" s="177"/>
      <c r="B2" s="177"/>
      <c r="C2" s="177"/>
      <c r="D2" s="177"/>
      <c r="E2" s="177"/>
      <c r="F2" s="177"/>
      <c r="G2" s="177"/>
      <c r="H2" s="30"/>
      <c r="I2" s="30"/>
      <c r="J2" s="20"/>
      <c r="K2" s="20"/>
    </row>
    <row r="3" spans="1:11" ht="31.5" customHeight="1" x14ac:dyDescent="0.3">
      <c r="A3" s="177"/>
      <c r="B3" s="177"/>
      <c r="C3" s="177"/>
      <c r="D3" s="177"/>
      <c r="E3" s="177"/>
      <c r="F3" s="177"/>
      <c r="G3" s="177"/>
      <c r="H3" s="30"/>
      <c r="I3" s="30"/>
      <c r="J3" s="20"/>
      <c r="K3" s="20"/>
    </row>
    <row r="4" spans="1:11" ht="3.75" customHeight="1" thickBot="1" x14ac:dyDescent="0.35">
      <c r="A4" s="20"/>
      <c r="B4" s="20"/>
      <c r="C4" s="20"/>
      <c r="D4" s="20"/>
      <c r="E4" s="20"/>
      <c r="F4" s="20"/>
      <c r="G4" s="20"/>
      <c r="H4" s="30"/>
      <c r="I4" s="30"/>
      <c r="J4" s="20"/>
      <c r="K4" s="20"/>
    </row>
    <row r="5" spans="1:11" ht="40.200000000000003" thickBot="1" x14ac:dyDescent="0.35">
      <c r="A5" s="21" t="s">
        <v>31</v>
      </c>
      <c r="B5" s="181" t="s">
        <v>32</v>
      </c>
      <c r="C5" s="22" t="s">
        <v>33</v>
      </c>
      <c r="D5" s="181" t="s">
        <v>32</v>
      </c>
      <c r="E5" s="22" t="s">
        <v>34</v>
      </c>
      <c r="F5" s="183" t="s">
        <v>35</v>
      </c>
      <c r="G5" s="22" t="s">
        <v>36</v>
      </c>
    </row>
    <row r="6" spans="1:11" ht="23.4" thickBot="1" x14ac:dyDescent="0.35">
      <c r="A6" s="23" t="s">
        <v>37</v>
      </c>
      <c r="B6" s="182"/>
      <c r="C6" s="24" t="s">
        <v>52</v>
      </c>
      <c r="D6" s="182"/>
      <c r="E6" s="25" t="s">
        <v>38</v>
      </c>
      <c r="F6" s="184"/>
      <c r="G6" s="25" t="s">
        <v>39</v>
      </c>
    </row>
    <row r="7" spans="1:11" ht="21.6" thickBot="1" x14ac:dyDescent="0.35">
      <c r="A7" s="26">
        <v>4</v>
      </c>
      <c r="B7" s="27"/>
      <c r="C7" s="28">
        <v>3</v>
      </c>
      <c r="D7" s="27"/>
      <c r="E7" s="28">
        <v>2</v>
      </c>
      <c r="F7" s="28"/>
      <c r="G7" s="28">
        <v>1</v>
      </c>
    </row>
    <row r="8" spans="1:11" ht="33" customHeight="1" x14ac:dyDescent="0.3">
      <c r="A8" s="178" t="s">
        <v>53</v>
      </c>
      <c r="B8" s="178"/>
      <c r="C8" s="178"/>
      <c r="D8" s="178"/>
      <c r="E8" s="178"/>
      <c r="F8" s="178"/>
      <c r="G8" s="178"/>
      <c r="H8" s="31"/>
    </row>
    <row r="9" spans="1:11" ht="45" customHeight="1" x14ac:dyDescent="0.3">
      <c r="A9" s="179" t="s">
        <v>54</v>
      </c>
      <c r="B9" s="179"/>
      <c r="C9" s="179"/>
      <c r="D9" s="179"/>
      <c r="E9" s="179"/>
      <c r="F9" s="179"/>
      <c r="G9" s="179"/>
      <c r="H9" s="31"/>
    </row>
    <row r="10" spans="1:11" ht="15.6" x14ac:dyDescent="0.3">
      <c r="A10" s="180" t="s">
        <v>40</v>
      </c>
      <c r="B10" s="180"/>
      <c r="C10" s="180"/>
      <c r="D10" s="180"/>
      <c r="E10" s="180"/>
      <c r="F10" s="180"/>
      <c r="G10" s="180"/>
      <c r="H10" s="17"/>
    </row>
    <row r="11" spans="1:11" ht="15" thickBot="1" x14ac:dyDescent="0.35">
      <c r="A11" s="18" t="s">
        <v>41</v>
      </c>
    </row>
    <row r="12" spans="1:11" ht="30.6" hidden="1" thickBot="1" x14ac:dyDescent="0.35">
      <c r="A12" s="18"/>
      <c r="D12" s="34" t="s">
        <v>56</v>
      </c>
      <c r="E12" s="35" t="s">
        <v>57</v>
      </c>
      <c r="F12" s="7" t="s">
        <v>58</v>
      </c>
      <c r="G12" s="7" t="s">
        <v>59</v>
      </c>
    </row>
    <row r="13" spans="1:11" ht="20.25" customHeight="1" thickBot="1" x14ac:dyDescent="0.35">
      <c r="A13" s="185"/>
      <c r="B13" s="186"/>
      <c r="C13" s="187"/>
      <c r="D13" s="32" t="s">
        <v>37</v>
      </c>
      <c r="E13" s="33" t="s">
        <v>55</v>
      </c>
      <c r="F13" s="32" t="s">
        <v>38</v>
      </c>
      <c r="G13" s="32" t="s">
        <v>39</v>
      </c>
    </row>
    <row r="14" spans="1:11" ht="36" customHeight="1" thickBot="1" x14ac:dyDescent="0.35">
      <c r="A14" s="188" t="s">
        <v>42</v>
      </c>
      <c r="B14" s="189"/>
      <c r="C14" s="190"/>
      <c r="D14" s="37">
        <v>27</v>
      </c>
      <c r="E14" s="37">
        <v>7</v>
      </c>
      <c r="F14" s="37">
        <v>2</v>
      </c>
      <c r="G14" s="37">
        <v>1</v>
      </c>
      <c r="H14" s="36" t="str">
        <f>IF(D14="x",$A$5,IF(E14="x",$C$5,IF(F14="x",$E$5,IF(G14="x",$G$5,""))))</f>
        <v/>
      </c>
      <c r="I14" s="36" t="str">
        <f>IF(H14=$A$5,$A$7,IF(H14=$C$5,$C$7,IF(H14=$E$5,$E$7,IF(H14=$G$5,$G$7,""))))</f>
        <v/>
      </c>
    </row>
    <row r="15" spans="1:11" ht="27" customHeight="1" thickBot="1" x14ac:dyDescent="0.35">
      <c r="A15" s="188" t="s">
        <v>43</v>
      </c>
      <c r="B15" s="189"/>
      <c r="C15" s="190"/>
      <c r="D15" s="37">
        <v>24</v>
      </c>
      <c r="E15" s="37">
        <v>8</v>
      </c>
      <c r="F15" s="37">
        <v>0</v>
      </c>
      <c r="G15" s="37">
        <v>1</v>
      </c>
      <c r="H15" s="36" t="str">
        <f t="shared" ref="H15:H32" si="0">IF(D15="x",$A$5,IF(E15="x",$C$5,IF(F15="x",$E$5,IF(G15="x",$G$5,""))))</f>
        <v/>
      </c>
      <c r="I15" s="36" t="str">
        <f t="shared" ref="I15:I32" si="1">IF(H15=$A$5,$A$7,IF(H15=$C$5,$C$7,IF(H15=$E$5,$E$7,IF(H15=$G$5,$G$7,""))))</f>
        <v/>
      </c>
    </row>
    <row r="16" spans="1:11" ht="27.75" customHeight="1" thickBot="1" x14ac:dyDescent="0.35">
      <c r="A16" s="188" t="s">
        <v>44</v>
      </c>
      <c r="B16" s="189"/>
      <c r="C16" s="190"/>
      <c r="D16" s="37">
        <v>28</v>
      </c>
      <c r="E16" s="37">
        <v>6</v>
      </c>
      <c r="F16" s="37">
        <v>0</v>
      </c>
      <c r="G16" s="37">
        <v>1</v>
      </c>
      <c r="H16" s="36" t="str">
        <f t="shared" si="0"/>
        <v/>
      </c>
      <c r="I16" s="36" t="str">
        <f t="shared" si="1"/>
        <v/>
      </c>
    </row>
    <row r="17" spans="1:18" ht="42" customHeight="1" thickBot="1" x14ac:dyDescent="0.35">
      <c r="A17" s="188" t="s">
        <v>45</v>
      </c>
      <c r="B17" s="189"/>
      <c r="C17" s="190"/>
      <c r="D17" s="37">
        <v>21</v>
      </c>
      <c r="E17" s="37">
        <v>8</v>
      </c>
      <c r="F17" s="37">
        <v>1</v>
      </c>
      <c r="G17" s="37">
        <v>2</v>
      </c>
      <c r="H17" s="36" t="str">
        <f>IF(D17="x",$A$5,IF(E17="x",$C$5,IF(F17="x",$E$5,IF(G17="x",$G$5,""))))</f>
        <v/>
      </c>
      <c r="I17" s="36" t="str">
        <f t="shared" si="1"/>
        <v/>
      </c>
    </row>
    <row r="18" spans="1:18" ht="37.5" customHeight="1" thickBot="1" x14ac:dyDescent="0.35">
      <c r="A18" s="188" t="s">
        <v>46</v>
      </c>
      <c r="B18" s="189"/>
      <c r="C18" s="190"/>
      <c r="D18" s="37">
        <v>21</v>
      </c>
      <c r="E18" s="37">
        <v>8</v>
      </c>
      <c r="F18" s="37">
        <v>2</v>
      </c>
      <c r="G18" s="37">
        <v>3</v>
      </c>
      <c r="H18" s="36" t="str">
        <f t="shared" si="0"/>
        <v/>
      </c>
      <c r="I18" s="36" t="str">
        <f t="shared" si="1"/>
        <v/>
      </c>
    </row>
    <row r="19" spans="1:18" ht="20.25" customHeight="1" thickBot="1" x14ac:dyDescent="0.35">
      <c r="A19" s="188" t="s">
        <v>23</v>
      </c>
      <c r="B19" s="189"/>
      <c r="C19" s="190"/>
      <c r="D19" s="37"/>
      <c r="E19" s="37"/>
      <c r="F19" s="37"/>
      <c r="G19" s="37"/>
      <c r="H19" s="36" t="str">
        <f t="shared" si="0"/>
        <v/>
      </c>
      <c r="I19" s="36" t="str">
        <f t="shared" si="1"/>
        <v/>
      </c>
    </row>
    <row r="20" spans="1:18" ht="20.25" hidden="1" customHeight="1" thickBot="1" x14ac:dyDescent="0.35">
      <c r="A20" s="31"/>
      <c r="B20" s="31"/>
      <c r="C20" s="31"/>
      <c r="D20" s="51">
        <f>SUM(D14:D18)</f>
        <v>121</v>
      </c>
      <c r="E20" s="51">
        <f t="shared" ref="E20:G20" si="2">SUM(E14:E18)</f>
        <v>37</v>
      </c>
      <c r="F20" s="51">
        <f t="shared" si="2"/>
        <v>5</v>
      </c>
      <c r="G20" s="51">
        <f t="shared" si="2"/>
        <v>8</v>
      </c>
      <c r="H20" s="36"/>
    </row>
    <row r="21" spans="1:18" ht="29.4" thickBot="1" x14ac:dyDescent="0.35">
      <c r="A21" s="192"/>
      <c r="B21" s="192"/>
      <c r="C21" s="193"/>
      <c r="D21" s="52" t="s">
        <v>87</v>
      </c>
      <c r="E21" s="52" t="s">
        <v>90</v>
      </c>
      <c r="F21" s="52" t="s">
        <v>88</v>
      </c>
      <c r="G21" s="52" t="s">
        <v>89</v>
      </c>
      <c r="H21" s="36"/>
    </row>
    <row r="22" spans="1:18" ht="15" thickBot="1" x14ac:dyDescent="0.35">
      <c r="A22" s="191">
        <f>SUM(D14:G18)</f>
        <v>171</v>
      </c>
      <c r="B22" s="191"/>
      <c r="C22" s="191"/>
      <c r="D22" s="53">
        <f>D20/$A$22</f>
        <v>0.70760233918128657</v>
      </c>
      <c r="E22" s="53">
        <f t="shared" ref="E22:G22" si="3">E20/$A$22</f>
        <v>0.21637426900584794</v>
      </c>
      <c r="F22" s="53">
        <f t="shared" si="3"/>
        <v>2.9239766081871343E-2</v>
      </c>
      <c r="G22" s="53">
        <f t="shared" si="3"/>
        <v>4.6783625730994149E-2</v>
      </c>
      <c r="H22" s="36"/>
      <c r="J22" s="45"/>
    </row>
    <row r="23" spans="1:18" ht="15.6" x14ac:dyDescent="0.3">
      <c r="A23" s="8"/>
      <c r="H23" s="36"/>
    </row>
    <row r="24" spans="1:18" ht="8.25" customHeight="1" x14ac:dyDescent="0.3">
      <c r="A24" s="18"/>
      <c r="H24" s="36"/>
    </row>
    <row r="25" spans="1:18" ht="9.75" customHeight="1" x14ac:dyDescent="0.3">
      <c r="A25" s="18"/>
      <c r="H25" s="36"/>
    </row>
    <row r="26" spans="1:18" ht="15" thickBot="1" x14ac:dyDescent="0.35">
      <c r="A26" s="18" t="s">
        <v>47</v>
      </c>
      <c r="H26" s="36"/>
    </row>
    <row r="27" spans="1:18" ht="23.25" customHeight="1" thickBot="1" x14ac:dyDescent="0.35">
      <c r="A27" s="185"/>
      <c r="B27" s="186"/>
      <c r="C27" s="187"/>
      <c r="D27" s="32" t="s">
        <v>37</v>
      </c>
      <c r="E27" s="33" t="s">
        <v>55</v>
      </c>
      <c r="F27" s="32" t="s">
        <v>38</v>
      </c>
      <c r="G27" s="32" t="s">
        <v>39</v>
      </c>
      <c r="H27" s="36"/>
    </row>
    <row r="28" spans="1:18" ht="32.25" customHeight="1" thickBot="1" x14ac:dyDescent="0.35">
      <c r="A28" s="188" t="s">
        <v>48</v>
      </c>
      <c r="B28" s="189"/>
      <c r="C28" s="190"/>
      <c r="D28" s="37">
        <v>27</v>
      </c>
      <c r="E28" s="37">
        <v>6</v>
      </c>
      <c r="F28" s="37">
        <v>1</v>
      </c>
      <c r="G28" s="37">
        <v>0</v>
      </c>
      <c r="H28" s="36" t="str">
        <f t="shared" si="0"/>
        <v/>
      </c>
      <c r="I28" s="36" t="str">
        <f t="shared" si="1"/>
        <v/>
      </c>
    </row>
    <row r="29" spans="1:18" ht="39" customHeight="1" thickBot="1" x14ac:dyDescent="0.35">
      <c r="A29" s="188" t="s">
        <v>49</v>
      </c>
      <c r="B29" s="189"/>
      <c r="C29" s="190"/>
      <c r="D29" s="37">
        <v>28</v>
      </c>
      <c r="E29" s="37">
        <v>5</v>
      </c>
      <c r="F29" s="37">
        <v>1</v>
      </c>
      <c r="G29" s="37">
        <v>0</v>
      </c>
      <c r="H29" s="36" t="str">
        <f t="shared" si="0"/>
        <v/>
      </c>
      <c r="I29" s="36" t="str">
        <f t="shared" si="1"/>
        <v/>
      </c>
      <c r="R29" s="18"/>
    </row>
    <row r="30" spans="1:18" ht="44.25" customHeight="1" thickBot="1" x14ac:dyDescent="0.35">
      <c r="A30" s="188" t="s">
        <v>50</v>
      </c>
      <c r="B30" s="189"/>
      <c r="C30" s="190"/>
      <c r="D30" s="37">
        <v>28</v>
      </c>
      <c r="E30" s="37">
        <v>5</v>
      </c>
      <c r="F30" s="37">
        <v>0</v>
      </c>
      <c r="G30" s="37">
        <v>0</v>
      </c>
      <c r="H30" s="36" t="str">
        <f t="shared" si="0"/>
        <v/>
      </c>
      <c r="I30" s="36" t="str">
        <f t="shared" si="1"/>
        <v/>
      </c>
    </row>
    <row r="31" spans="1:18" ht="51.75" customHeight="1" thickBot="1" x14ac:dyDescent="0.35">
      <c r="A31" s="188" t="s">
        <v>51</v>
      </c>
      <c r="B31" s="189"/>
      <c r="C31" s="190"/>
      <c r="D31" s="37">
        <v>25</v>
      </c>
      <c r="E31" s="37">
        <v>7</v>
      </c>
      <c r="F31" s="37">
        <v>1</v>
      </c>
      <c r="G31" s="37">
        <v>0</v>
      </c>
      <c r="H31" s="36" t="str">
        <f t="shared" si="0"/>
        <v/>
      </c>
      <c r="I31" s="36" t="str">
        <f t="shared" si="1"/>
        <v/>
      </c>
    </row>
    <row r="32" spans="1:18" ht="39" customHeight="1" thickBot="1" x14ac:dyDescent="0.35">
      <c r="A32" s="188" t="s">
        <v>23</v>
      </c>
      <c r="B32" s="189"/>
      <c r="C32" s="190"/>
      <c r="D32" s="37"/>
      <c r="E32" s="37"/>
      <c r="F32" s="37"/>
      <c r="G32" s="37"/>
      <c r="H32" s="36" t="str">
        <f t="shared" si="0"/>
        <v/>
      </c>
      <c r="I32" s="36" t="str">
        <f t="shared" si="1"/>
        <v/>
      </c>
    </row>
    <row r="33" spans="1:7" ht="15" hidden="1" thickBot="1" x14ac:dyDescent="0.35">
      <c r="A33" s="195"/>
      <c r="B33" s="195"/>
      <c r="C33" s="195"/>
      <c r="D33" s="7">
        <f>SUM(D28:D32)</f>
        <v>108</v>
      </c>
      <c r="E33" s="7">
        <f t="shared" ref="E33:G33" si="4">SUM(E28:E31)</f>
        <v>23</v>
      </c>
      <c r="F33" s="7">
        <f t="shared" si="4"/>
        <v>3</v>
      </c>
      <c r="G33" s="7">
        <f t="shared" si="4"/>
        <v>0</v>
      </c>
    </row>
    <row r="34" spans="1:7" ht="29.4" thickBot="1" x14ac:dyDescent="0.35">
      <c r="A34" s="196"/>
      <c r="B34" s="196"/>
      <c r="C34" s="196"/>
      <c r="D34" s="52" t="s">
        <v>87</v>
      </c>
      <c r="E34" s="52" t="s">
        <v>90</v>
      </c>
      <c r="F34" s="52" t="s">
        <v>88</v>
      </c>
      <c r="G34" s="52" t="s">
        <v>89</v>
      </c>
    </row>
    <row r="35" spans="1:7" ht="16.2" thickBot="1" x14ac:dyDescent="0.35">
      <c r="A35" s="194">
        <f>SUM(D33:G33)</f>
        <v>134</v>
      </c>
      <c r="B35" s="194"/>
      <c r="C35" s="194"/>
      <c r="D35" s="53">
        <f>D33/$A$35</f>
        <v>0.80597014925373134</v>
      </c>
      <c r="E35" s="53">
        <f t="shared" ref="E35:G35" si="5">E33/$A$35</f>
        <v>0.17164179104477612</v>
      </c>
      <c r="F35" s="53">
        <f t="shared" si="5"/>
        <v>2.2388059701492536E-2</v>
      </c>
      <c r="G35" s="53">
        <f t="shared" si="5"/>
        <v>0</v>
      </c>
    </row>
    <row r="36" spans="1:7" ht="15.6" x14ac:dyDescent="0.3">
      <c r="A36" s="8"/>
    </row>
  </sheetData>
  <mergeCells count="25">
    <mergeCell ref="A35:C35"/>
    <mergeCell ref="A33:C33"/>
    <mergeCell ref="A34:C34"/>
    <mergeCell ref="A30:C30"/>
    <mergeCell ref="A31:C31"/>
    <mergeCell ref="A32:C32"/>
    <mergeCell ref="A13:C13"/>
    <mergeCell ref="A28:C28"/>
    <mergeCell ref="A29:C29"/>
    <mergeCell ref="A14:C14"/>
    <mergeCell ref="A15:C15"/>
    <mergeCell ref="A16:C16"/>
    <mergeCell ref="A27:C27"/>
    <mergeCell ref="A17:C17"/>
    <mergeCell ref="A18:C18"/>
    <mergeCell ref="A19:C19"/>
    <mergeCell ref="A22:C22"/>
    <mergeCell ref="A21:C21"/>
    <mergeCell ref="A1:G3"/>
    <mergeCell ref="A8:G8"/>
    <mergeCell ref="A9:G9"/>
    <mergeCell ref="A10:G10"/>
    <mergeCell ref="B5:B6"/>
    <mergeCell ref="D5:D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28"/>
  <sheetViews>
    <sheetView showGridLines="0" workbookViewId="0">
      <selection activeCell="R7" sqref="R7"/>
    </sheetView>
  </sheetViews>
  <sheetFormatPr defaultColWidth="9.109375" defaultRowHeight="13.8" x14ac:dyDescent="0.25"/>
  <cols>
    <col min="1" max="1" width="39.88671875" style="2" customWidth="1"/>
    <col min="2" max="3" width="7.109375" style="2" customWidth="1"/>
    <col min="4" max="4" width="6.44140625" style="2" customWidth="1"/>
    <col min="5" max="5" width="6.88671875" style="2" customWidth="1"/>
    <col min="6" max="7" width="0" style="2" hidden="1" customWidth="1"/>
    <col min="8" max="16384" width="9.109375" style="2"/>
  </cols>
  <sheetData>
    <row r="1" spans="1:8" ht="39.75" customHeight="1" thickBot="1" x14ac:dyDescent="0.3">
      <c r="A1" s="209" t="s">
        <v>60</v>
      </c>
      <c r="B1" s="209"/>
      <c r="C1" s="209"/>
      <c r="D1" s="209"/>
      <c r="E1" s="209"/>
    </row>
    <row r="2" spans="1:8" ht="39.75" customHeight="1" thickBot="1" x14ac:dyDescent="0.3">
      <c r="A2" s="216"/>
      <c r="B2" s="43" t="s">
        <v>61</v>
      </c>
      <c r="C2" s="43" t="s">
        <v>62</v>
      </c>
      <c r="D2" s="43" t="s">
        <v>63</v>
      </c>
      <c r="E2" s="43" t="s">
        <v>64</v>
      </c>
    </row>
    <row r="3" spans="1:8" ht="14.4" thickBot="1" x14ac:dyDescent="0.3">
      <c r="A3" s="217"/>
      <c r="B3" s="44">
        <v>4</v>
      </c>
      <c r="C3" s="44">
        <v>3</v>
      </c>
      <c r="D3" s="44">
        <v>2</v>
      </c>
      <c r="E3" s="44">
        <v>1</v>
      </c>
    </row>
    <row r="4" spans="1:8" ht="27" thickBot="1" x14ac:dyDescent="0.3">
      <c r="A4" s="38" t="s">
        <v>84</v>
      </c>
      <c r="B4" s="42">
        <v>7</v>
      </c>
      <c r="C4" s="42">
        <v>7</v>
      </c>
      <c r="D4" s="42">
        <v>3</v>
      </c>
      <c r="E4" s="42">
        <v>2</v>
      </c>
      <c r="F4" s="2" t="str">
        <f>IF(B4="x",$B$2,IF(C4="x",$C$2,IF(D4="x",$D$2,IF(E4="x",$E$2,""))))</f>
        <v/>
      </c>
      <c r="G4" s="2" t="str">
        <f>IF(F4=$B$2,$B$3,IF(F4=$C$2,$C$3,IF(F4=$D$2,$D$3,IF(F4=$E$2,$E$3,""))))</f>
        <v/>
      </c>
    </row>
    <row r="5" spans="1:8" ht="27" thickBot="1" x14ac:dyDescent="0.3">
      <c r="A5" s="38" t="s">
        <v>85</v>
      </c>
      <c r="B5" s="42">
        <v>15</v>
      </c>
      <c r="C5" s="42">
        <v>16</v>
      </c>
      <c r="D5" s="42">
        <v>4</v>
      </c>
      <c r="E5" s="42">
        <v>1</v>
      </c>
      <c r="F5" s="2" t="str">
        <f t="shared" ref="F5:F10" si="0">IF(B5="x",$B$2,IF(C5="x",$C$2,IF(D5="x",$D$2,IF(E5="x",$E$2,""))))</f>
        <v/>
      </c>
      <c r="G5" s="2" t="str">
        <f t="shared" ref="G5:G11" si="1">IF(F5=$B$2,$B$3,IF(F5=$C$2,$C$3,IF(F5=$D$2,$D$3,IF(F5=$E$2,$E$3,""))))</f>
        <v/>
      </c>
    </row>
    <row r="6" spans="1:8" ht="27" thickBot="1" x14ac:dyDescent="0.3">
      <c r="A6" s="38" t="s">
        <v>65</v>
      </c>
      <c r="B6" s="42">
        <v>32</v>
      </c>
      <c r="C6" s="42">
        <v>2</v>
      </c>
      <c r="D6" s="42">
        <v>0</v>
      </c>
      <c r="E6" s="42">
        <v>1</v>
      </c>
      <c r="F6" s="2" t="str">
        <f t="shared" si="0"/>
        <v/>
      </c>
      <c r="G6" s="2" t="str">
        <f t="shared" si="1"/>
        <v/>
      </c>
    </row>
    <row r="7" spans="1:8" ht="27" thickBot="1" x14ac:dyDescent="0.3">
      <c r="A7" s="38" t="s">
        <v>66</v>
      </c>
      <c r="B7" s="42">
        <v>27</v>
      </c>
      <c r="C7" s="42">
        <v>4</v>
      </c>
      <c r="D7" s="42">
        <v>4</v>
      </c>
      <c r="E7" s="42">
        <v>0</v>
      </c>
      <c r="F7" s="2" t="str">
        <f t="shared" si="0"/>
        <v/>
      </c>
      <c r="G7" s="2" t="str">
        <f t="shared" si="1"/>
        <v/>
      </c>
    </row>
    <row r="8" spans="1:8" ht="27" thickBot="1" x14ac:dyDescent="0.3">
      <c r="A8" s="38" t="s">
        <v>67</v>
      </c>
      <c r="B8" s="42">
        <v>32</v>
      </c>
      <c r="C8" s="42">
        <v>3</v>
      </c>
      <c r="D8" s="42">
        <v>1</v>
      </c>
      <c r="E8" s="42">
        <v>0</v>
      </c>
      <c r="F8" s="2" t="str">
        <f t="shared" si="0"/>
        <v/>
      </c>
      <c r="G8" s="2" t="str">
        <f t="shared" si="1"/>
        <v/>
      </c>
    </row>
    <row r="9" spans="1:8" ht="27" thickBot="1" x14ac:dyDescent="0.3">
      <c r="A9" s="38" t="s">
        <v>68</v>
      </c>
      <c r="B9" s="42">
        <v>22</v>
      </c>
      <c r="C9" s="42">
        <v>6</v>
      </c>
      <c r="D9" s="42">
        <v>5</v>
      </c>
      <c r="E9" s="42">
        <v>4</v>
      </c>
      <c r="F9" s="2" t="str">
        <f t="shared" si="0"/>
        <v/>
      </c>
      <c r="G9" s="2" t="str">
        <f t="shared" si="1"/>
        <v/>
      </c>
    </row>
    <row r="10" spans="1:8" ht="27" thickBot="1" x14ac:dyDescent="0.3">
      <c r="A10" s="38" t="s">
        <v>69</v>
      </c>
      <c r="B10" s="42">
        <v>16</v>
      </c>
      <c r="C10" s="42">
        <v>9</v>
      </c>
      <c r="D10" s="42">
        <v>6</v>
      </c>
      <c r="E10" s="42">
        <v>6</v>
      </c>
      <c r="F10" s="2" t="str">
        <f t="shared" si="0"/>
        <v/>
      </c>
      <c r="G10" s="2" t="str">
        <f t="shared" si="1"/>
        <v/>
      </c>
    </row>
    <row r="11" spans="1:8" ht="27" thickBot="1" x14ac:dyDescent="0.3">
      <c r="A11" s="38" t="s">
        <v>70</v>
      </c>
      <c r="B11" s="42">
        <v>25</v>
      </c>
      <c r="C11" s="42">
        <v>4</v>
      </c>
      <c r="D11" s="42">
        <v>2</v>
      </c>
      <c r="E11" s="42">
        <v>0</v>
      </c>
      <c r="F11" s="2" t="str">
        <f>IF(B11="x",$B$2,IF(C11="x",$C$2,IF(D11="x",$D$2,IF(E11="x",$E$2,""))))</f>
        <v/>
      </c>
      <c r="G11" s="2" t="str">
        <f t="shared" si="1"/>
        <v/>
      </c>
    </row>
    <row r="12" spans="1:8" ht="15.6" thickBot="1" x14ac:dyDescent="0.3">
      <c r="A12" s="39" t="s">
        <v>23</v>
      </c>
      <c r="B12" s="42"/>
      <c r="C12" s="42"/>
      <c r="D12" s="42"/>
      <c r="E12" s="42"/>
    </row>
    <row r="13" spans="1:8" ht="14.4" hidden="1" thickBot="1" x14ac:dyDescent="0.3">
      <c r="A13" s="19"/>
      <c r="B13" s="2">
        <f>SUM(B4:B11)</f>
        <v>176</v>
      </c>
      <c r="C13" s="2">
        <f t="shared" ref="C13:E13" si="2">SUM(C4:C11)</f>
        <v>51</v>
      </c>
      <c r="D13" s="2">
        <f t="shared" si="2"/>
        <v>25</v>
      </c>
      <c r="E13" s="2">
        <f t="shared" si="2"/>
        <v>14</v>
      </c>
    </row>
    <row r="14" spans="1:8" ht="55.8" thickBot="1" x14ac:dyDescent="0.3">
      <c r="A14" s="57"/>
      <c r="B14" s="55" t="s">
        <v>91</v>
      </c>
      <c r="C14" s="55" t="s">
        <v>62</v>
      </c>
      <c r="D14" s="55" t="s">
        <v>63</v>
      </c>
      <c r="E14" s="55" t="s">
        <v>64</v>
      </c>
      <c r="F14" s="54"/>
      <c r="G14" s="54"/>
      <c r="H14" s="54"/>
    </row>
    <row r="15" spans="1:8" ht="16.2" thickBot="1" x14ac:dyDescent="0.3">
      <c r="A15" s="56">
        <f>SUM(B13:E13)</f>
        <v>266</v>
      </c>
      <c r="B15" s="58">
        <f>B13/$A$15</f>
        <v>0.66165413533834583</v>
      </c>
      <c r="C15" s="58">
        <f t="shared" ref="C15:E15" si="3">C13/$A$15</f>
        <v>0.19172932330827067</v>
      </c>
      <c r="D15" s="58">
        <f t="shared" si="3"/>
        <v>9.3984962406015032E-2</v>
      </c>
      <c r="E15" s="58">
        <f t="shared" si="3"/>
        <v>5.2631578947368418E-2</v>
      </c>
    </row>
    <row r="16" spans="1:8" ht="15" x14ac:dyDescent="0.25">
      <c r="A16" s="40"/>
    </row>
    <row r="17" spans="1:4" ht="15.6" thickBot="1" x14ac:dyDescent="0.3">
      <c r="A17" s="40"/>
    </row>
    <row r="18" spans="1:4" ht="16.2" thickBot="1" x14ac:dyDescent="0.3">
      <c r="A18" s="218" t="s">
        <v>71</v>
      </c>
      <c r="B18" s="219"/>
      <c r="C18" s="219"/>
      <c r="D18" s="220"/>
    </row>
    <row r="19" spans="1:4" ht="46.5" customHeight="1" x14ac:dyDescent="0.25">
      <c r="A19" s="210" t="s">
        <v>72</v>
      </c>
      <c r="B19" s="211"/>
      <c r="C19" s="210" t="s">
        <v>73</v>
      </c>
      <c r="D19" s="211"/>
    </row>
    <row r="20" spans="1:4" ht="24.75" customHeight="1" thickBot="1" x14ac:dyDescent="0.3">
      <c r="A20" s="212"/>
      <c r="B20" s="213"/>
      <c r="C20" s="212"/>
      <c r="D20" s="213"/>
    </row>
    <row r="21" spans="1:4" ht="15.75" hidden="1" customHeight="1" thickBot="1" x14ac:dyDescent="0.3">
      <c r="A21" s="214"/>
      <c r="B21" s="215"/>
      <c r="C21" s="214"/>
      <c r="D21" s="215"/>
    </row>
    <row r="22" spans="1:4" ht="59.25" customHeight="1" x14ac:dyDescent="0.25">
      <c r="A22" s="203" t="s">
        <v>74</v>
      </c>
      <c r="B22" s="204"/>
      <c r="C22" s="197" t="s">
        <v>75</v>
      </c>
      <c r="D22" s="198"/>
    </row>
    <row r="23" spans="1:4" ht="15" hidden="1" customHeight="1" x14ac:dyDescent="0.25">
      <c r="A23" s="205"/>
      <c r="B23" s="206"/>
      <c r="C23" s="199"/>
      <c r="D23" s="200"/>
    </row>
    <row r="24" spans="1:4" ht="47.25" hidden="1" customHeight="1" x14ac:dyDescent="0.25">
      <c r="A24" s="205"/>
      <c r="B24" s="206"/>
      <c r="C24" s="199"/>
      <c r="D24" s="200"/>
    </row>
    <row r="25" spans="1:4" ht="15.75" hidden="1" customHeight="1" x14ac:dyDescent="0.25">
      <c r="A25" s="205"/>
      <c r="B25" s="206"/>
      <c r="C25" s="199"/>
      <c r="D25" s="200"/>
    </row>
    <row r="26" spans="1:4" ht="25.5" customHeight="1" thickBot="1" x14ac:dyDescent="0.3">
      <c r="A26" s="207"/>
      <c r="B26" s="208"/>
      <c r="C26" s="201"/>
      <c r="D26" s="202"/>
    </row>
    <row r="27" spans="1:4" ht="60.6" thickBot="1" x14ac:dyDescent="0.3">
      <c r="A27" s="41" t="s">
        <v>76</v>
      </c>
      <c r="B27" s="42" t="s">
        <v>77</v>
      </c>
      <c r="C27" s="42" t="s">
        <v>78</v>
      </c>
      <c r="D27" s="42" t="s">
        <v>79</v>
      </c>
    </row>
    <row r="28" spans="1:4" ht="45.6" thickBot="1" x14ac:dyDescent="0.3">
      <c r="A28" s="41" t="s">
        <v>80</v>
      </c>
      <c r="B28" s="42" t="s">
        <v>81</v>
      </c>
      <c r="C28" s="42" t="s">
        <v>82</v>
      </c>
      <c r="D28" s="42" t="s">
        <v>83</v>
      </c>
    </row>
  </sheetData>
  <mergeCells count="7">
    <mergeCell ref="C22:D26"/>
    <mergeCell ref="A22:B26"/>
    <mergeCell ref="A1:E1"/>
    <mergeCell ref="C19:D21"/>
    <mergeCell ref="A19:B21"/>
    <mergeCell ref="A2:A3"/>
    <mergeCell ref="A18:D18"/>
  </mergeCells>
  <dataValidations count="1">
    <dataValidation allowBlank="1" showInputMessage="1" showErrorMessage="1" promptTitle="ATENÇÃO:" prompt="Você não deve alterar esta célula pois irá desistruturar o gráfico de indicadores, para fazer alterações comunique o criador da planilha." sqref="B2:E3" xr:uid="{00000000-0002-0000-0300-00000000000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Q2"/>
  <sheetViews>
    <sheetView showGridLines="0" showRowColHeaders="0" tabSelected="1" workbookViewId="0">
      <selection activeCell="W6" sqref="W6"/>
    </sheetView>
  </sheetViews>
  <sheetFormatPr defaultRowHeight="14.4" x14ac:dyDescent="0.3"/>
  <sheetData>
    <row r="1" spans="1:17" s="59" customFormat="1" ht="46.5" customHeight="1" x14ac:dyDescent="0.3">
      <c r="A1" s="221" t="s">
        <v>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s="60" customFormat="1" ht="5.25" customHeight="1" x14ac:dyDescent="0.3"/>
  </sheetData>
  <mergeCells count="1">
    <mergeCell ref="A1:Q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93C0685-C8BA-4E3A-9C78-956595AD3087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3FBA3B8-1E96-4714-B189-0EC237D6923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pesquisa part 01</vt:lpstr>
      <vt:lpstr>Página 01</vt:lpstr>
      <vt:lpstr>pesquisa part 02</vt:lpstr>
      <vt:lpstr>pesquisa part 03</vt:lpstr>
      <vt:lpstr>Painel</vt:lpstr>
      <vt:lpstr>cara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lastModifiedBy>Francysco Alcylandyo</cp:lastModifiedBy>
  <dcterms:created xsi:type="dcterms:W3CDTF">2018-02-20T02:44:55Z</dcterms:created>
  <dcterms:modified xsi:type="dcterms:W3CDTF">2024-06-26T15:13:44Z</dcterms:modified>
</cp:coreProperties>
</file>