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cil\Downloads\"/>
    </mc:Choice>
  </mc:AlternateContent>
  <xr:revisionPtr revIDLastSave="0" documentId="13_ncr:1_{C2D54C75-16A0-469E-A0B6-5D92DEC82DD4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0. Apresentação" sheetId="1" r:id="rId1"/>
    <sheet name="1. Como a planilha funciona" sheetId="2" r:id="rId2"/>
    <sheet name="2. Como usar a planilha" sheetId="3" r:id="rId3"/>
    <sheet name="3. Glossários" sheetId="4" r:id="rId4"/>
    <sheet name="4. Dados e Métricas" sheetId="5" r:id="rId5"/>
    <sheet name="5. Gráfic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Dsnd8SCSQ7zIP79RikIbVUNW//6r7Ho0rS2Rq0nVLOE="/>
    </ext>
  </extLst>
</workbook>
</file>

<file path=xl/calcChain.xml><?xml version="1.0" encoding="utf-8"?>
<calcChain xmlns="http://schemas.openxmlformats.org/spreadsheetml/2006/main">
  <c r="N38" i="5" l="1"/>
  <c r="M38" i="5"/>
  <c r="L38" i="5"/>
  <c r="K38" i="5"/>
  <c r="J38" i="5"/>
  <c r="I38" i="5"/>
  <c r="H38" i="5"/>
  <c r="G38" i="5"/>
  <c r="F38" i="5"/>
  <c r="E38" i="5"/>
  <c r="D38" i="5"/>
  <c r="C38" i="5"/>
  <c r="B38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</calcChain>
</file>

<file path=xl/sharedStrings.xml><?xml version="1.0" encoding="utf-8"?>
<sst xmlns="http://schemas.openxmlformats.org/spreadsheetml/2006/main" count="130" uniqueCount="115">
  <si>
    <t>Planilha de Métricas de Marketing</t>
  </si>
  <si>
    <r>
      <rPr>
        <sz val="14"/>
        <color theme="1"/>
        <rFont val="Aptos Narrow"/>
        <family val="2"/>
      </rPr>
      <t xml:space="preserve">Olá, empreendedor(a)!
🔍 A </t>
    </r>
    <r>
      <rPr>
        <b/>
        <sz val="14"/>
        <color theme="1"/>
        <rFont val="Aptos Narrow"/>
        <family val="2"/>
      </rPr>
      <t xml:space="preserve">Planilha de Métricas de Marketing </t>
    </r>
    <r>
      <rPr>
        <sz val="14"/>
        <color theme="1"/>
        <rFont val="Aptos Narrow"/>
        <family val="2"/>
      </rPr>
      <t xml:space="preserve">foi criada para ajudar você a acompanhar e analisar o </t>
    </r>
    <r>
      <rPr>
        <b/>
        <sz val="14"/>
        <color theme="1"/>
        <rFont val="Aptos Narrow"/>
        <family val="2"/>
      </rPr>
      <t>desempenho das suas campanhas de marketing digital</t>
    </r>
    <r>
      <rPr>
        <sz val="14"/>
        <color theme="1"/>
        <rFont val="Aptos Narrow"/>
        <family val="2"/>
      </rPr>
      <t xml:space="preserve">.
💰 Seja qual for o porte do seu empreendimento, é essencial fazer essa análise de maneira contínua para </t>
    </r>
    <r>
      <rPr>
        <b/>
        <sz val="14"/>
        <color theme="1"/>
        <rFont val="Aptos Narrow"/>
        <family val="2"/>
      </rPr>
      <t>garantir que seus investimentos sejam bem aplicados</t>
    </r>
    <r>
      <rPr>
        <sz val="14"/>
        <color theme="1"/>
        <rFont val="Aptos Narrow"/>
        <family val="2"/>
      </rPr>
      <t xml:space="preserve">.
Com a ajuda da planilha, você será capaz de entender o desempenho de suas ações, mensurar os resultados obtidos e </t>
    </r>
    <r>
      <rPr>
        <b/>
        <sz val="14"/>
        <color theme="1"/>
        <rFont val="Aptos Narrow"/>
        <family val="2"/>
      </rPr>
      <t>tomar decisões baseadas em dados</t>
    </r>
    <r>
      <rPr>
        <sz val="14"/>
        <color theme="1"/>
        <rFont val="Aptos Narrow"/>
        <family val="2"/>
      </rPr>
      <t xml:space="preserve">.
📈 O objetivo principal é proporcionar uma visão clara sobre o retorno dos investimentos em marketing, facilitando o </t>
    </r>
    <r>
      <rPr>
        <b/>
        <sz val="14"/>
        <color theme="1"/>
        <rFont val="Aptos Narrow"/>
        <family val="2"/>
      </rPr>
      <t>ajuste das estratégias</t>
    </r>
    <r>
      <rPr>
        <sz val="14"/>
        <color theme="1"/>
        <rFont val="Aptos Narrow"/>
        <family val="2"/>
      </rPr>
      <t xml:space="preserve"> e o </t>
    </r>
    <r>
      <rPr>
        <b/>
        <sz val="14"/>
        <color theme="1"/>
        <rFont val="Aptos Narrow"/>
        <family val="2"/>
      </rPr>
      <t>aprimoramento contínuo das campanhas</t>
    </r>
    <r>
      <rPr>
        <sz val="14"/>
        <color theme="1"/>
        <rFont val="Aptos Narrow"/>
        <family val="2"/>
      </rPr>
      <t>.
Boas análises!</t>
    </r>
  </si>
  <si>
    <t>Índice</t>
  </si>
  <si>
    <t>1. Como a planilha fuciona</t>
  </si>
  <si>
    <t>2. Como usar a planilha</t>
  </si>
  <si>
    <t>3. Glossários</t>
  </si>
  <si>
    <t>4. Dados e métricas</t>
  </si>
  <si>
    <t>5. Gráficos</t>
  </si>
  <si>
    <t>Como a planilha funciona</t>
  </si>
  <si>
    <r>
      <rPr>
        <sz val="14"/>
        <color theme="1"/>
        <rFont val="Aptos Narrow"/>
        <family val="2"/>
      </rPr>
      <t xml:space="preserve">Existem dois tipos de informações importantes neste processo de análise: os </t>
    </r>
    <r>
      <rPr>
        <b/>
        <sz val="14"/>
        <color theme="1"/>
        <rFont val="Aptos Narrow"/>
        <family val="2"/>
      </rPr>
      <t>dados brutos</t>
    </r>
    <r>
      <rPr>
        <sz val="14"/>
        <color theme="1"/>
        <rFont val="Aptos Narrow"/>
        <family val="2"/>
      </rPr>
      <t xml:space="preserve"> e as </t>
    </r>
    <r>
      <rPr>
        <b/>
        <sz val="14"/>
        <color theme="1"/>
        <rFont val="Aptos Narrow"/>
        <family val="2"/>
      </rPr>
      <t>métricas</t>
    </r>
    <r>
      <rPr>
        <sz val="14"/>
        <color theme="1"/>
        <rFont val="Aptos Narrow"/>
        <family val="2"/>
      </rPr>
      <t xml:space="preserve">.
➡️ Os </t>
    </r>
    <r>
      <rPr>
        <b/>
        <sz val="14"/>
        <color theme="1"/>
        <rFont val="Aptos Narrow"/>
        <family val="2"/>
      </rPr>
      <t>dados brutos</t>
    </r>
    <r>
      <rPr>
        <sz val="14"/>
        <color theme="1"/>
        <rFont val="Aptos Narrow"/>
        <family val="2"/>
      </rPr>
      <t xml:space="preserve"> são informações simples, como número de cliques anúncios ou valor investido em campanha.
➡️ Já as </t>
    </r>
    <r>
      <rPr>
        <b/>
        <sz val="14"/>
        <color theme="1"/>
        <rFont val="Aptos Narrow"/>
        <family val="2"/>
      </rPr>
      <t xml:space="preserve">métricas </t>
    </r>
    <r>
      <rPr>
        <sz val="14"/>
        <color theme="1"/>
        <rFont val="Aptos Narrow"/>
        <family val="2"/>
      </rPr>
      <t xml:space="preserve">são informações obtidas quando combinamos determinados dados. Um bom exemplo é o CPC (Custo por Clique), obtido quando dividimos o valor investido em anúncios pelo número de cliques recebidos.
As métricas nos ajudam a </t>
    </r>
    <r>
      <rPr>
        <b/>
        <sz val="14"/>
        <color theme="1"/>
        <rFont val="Aptos Narrow"/>
        <family val="2"/>
      </rPr>
      <t>entender se nossas campanhas estão indo bem ou se precisam de algum tipo de ajuste</t>
    </r>
    <r>
      <rPr>
        <sz val="14"/>
        <color theme="1"/>
        <rFont val="Aptos Narrow"/>
        <family val="2"/>
      </rPr>
      <t xml:space="preserve">. Por exemplo, um CPC muito acima da média do mercado pode indicar que seus anúncios precisam ser melhorados para se tornarem mais atrativos e obter mais cliques.
Existe uma grande variedade de dados e métricas que podemos acompanhar, e nesta planilha nós </t>
    </r>
    <r>
      <rPr>
        <b/>
        <sz val="14"/>
        <color theme="1"/>
        <rFont val="Aptos Narrow"/>
        <family val="2"/>
      </rPr>
      <t>reunimos os principais</t>
    </r>
    <r>
      <rPr>
        <sz val="14"/>
        <color theme="1"/>
        <rFont val="Aptos Narrow"/>
        <family val="2"/>
      </rPr>
      <t xml:space="preserve">.
Além disso, graças às </t>
    </r>
    <r>
      <rPr>
        <b/>
        <sz val="14"/>
        <color theme="1"/>
        <rFont val="Aptos Narrow"/>
        <family val="2"/>
      </rPr>
      <t>fórmulas</t>
    </r>
    <r>
      <rPr>
        <sz val="14"/>
        <color theme="1"/>
        <rFont val="Aptos Narrow"/>
        <family val="2"/>
      </rPr>
      <t xml:space="preserve"> que colocamos na planilha, você não precisa se preocupar em calcular as métricas: </t>
    </r>
    <r>
      <rPr>
        <b/>
        <sz val="14"/>
        <color theme="1"/>
        <rFont val="Aptos Narrow"/>
        <family val="2"/>
      </rPr>
      <t>basta inserir os dados no campo correto</t>
    </r>
    <r>
      <rPr>
        <sz val="14"/>
        <color theme="1"/>
        <rFont val="Aptos Narrow"/>
        <family val="2"/>
      </rPr>
      <t>,  e elas serão calculadas automaticamente para você.</t>
    </r>
  </si>
  <si>
    <t>Como usar a planilha</t>
  </si>
  <si>
    <r>
      <rPr>
        <sz val="14"/>
        <color theme="1"/>
        <rFont val="Aptos Narrow"/>
        <family val="2"/>
      </rPr>
      <t xml:space="preserve">A planilha propriamente dita está dividida em duas abas:
Dados e Métricas (aba 4) e Gráficos (aba 5).
A aba 4 tem duas seções: a de </t>
    </r>
    <r>
      <rPr>
        <b/>
        <sz val="14"/>
        <color theme="1"/>
        <rFont val="Aptos Narrow"/>
        <family val="2"/>
      </rPr>
      <t>Dados Mensais</t>
    </r>
    <r>
      <rPr>
        <sz val="14"/>
        <color theme="1"/>
        <rFont val="Aptos Narrow"/>
        <family val="2"/>
      </rPr>
      <t xml:space="preserve">, e a de </t>
    </r>
    <r>
      <rPr>
        <b/>
        <sz val="14"/>
        <color theme="1"/>
        <rFont val="Aptos Narrow"/>
        <family val="2"/>
      </rPr>
      <t>Métricas Mensais</t>
    </r>
    <r>
      <rPr>
        <sz val="14"/>
        <color theme="1"/>
        <rFont val="Aptos Narrow"/>
        <family val="2"/>
      </rPr>
      <t xml:space="preserve">.
✍️ O primeiro passo é </t>
    </r>
    <r>
      <rPr>
        <b/>
        <sz val="14"/>
        <color theme="1"/>
        <rFont val="Aptos Narrow"/>
        <family val="2"/>
      </rPr>
      <t>preencher os dados referentes a cada mês</t>
    </r>
    <r>
      <rPr>
        <sz val="14"/>
        <color theme="1"/>
        <rFont val="Aptos Narrow"/>
        <family val="2"/>
      </rPr>
      <t xml:space="preserve">. Por exemplo:
</t>
    </r>
  </si>
  <si>
    <r>
      <rPr>
        <sz val="14"/>
        <color theme="1"/>
        <rFont val="Aptos Narrow"/>
        <family val="2"/>
      </rPr>
      <t xml:space="preserve">💻 Quando você inserir os dados, </t>
    </r>
    <r>
      <rPr>
        <b/>
        <sz val="14"/>
        <color theme="1"/>
        <rFont val="Aptos Narrow"/>
        <family val="2"/>
      </rPr>
      <t>a planilha vai calcular automaticamente as métricas daquele mês</t>
    </r>
    <r>
      <rPr>
        <sz val="14"/>
        <color theme="1"/>
        <rFont val="Aptos Narrow"/>
        <family val="2"/>
      </rPr>
      <t>, e exibir o resultado na seção Métricas Mensais. Assim:</t>
    </r>
  </si>
  <si>
    <r>
      <rPr>
        <sz val="14"/>
        <color theme="1"/>
        <rFont val="Aptos Narrow"/>
        <family val="2"/>
      </rPr>
      <t xml:space="preserve">📊 Além disso, conforme você preenche a planilha, as métricas serão exibidas em forma de gráfico na </t>
    </r>
    <r>
      <rPr>
        <b/>
        <sz val="14"/>
        <color theme="1"/>
        <rFont val="Aptos Narrow"/>
        <family val="2"/>
      </rPr>
      <t>aba 5</t>
    </r>
    <r>
      <rPr>
        <sz val="14"/>
        <color theme="1"/>
        <rFont val="Aptos Narrow"/>
        <family val="2"/>
      </rPr>
      <t>, para que você consiga acompanhar sua evolução ao longo do ano. Assim:</t>
    </r>
  </si>
  <si>
    <r>
      <rPr>
        <sz val="14"/>
        <color theme="1"/>
        <rFont val="Aptos Narrow"/>
        <family val="2"/>
      </rPr>
      <t xml:space="preserve">⚠️ </t>
    </r>
    <r>
      <rPr>
        <b/>
        <sz val="14"/>
        <color theme="1"/>
        <rFont val="Aptos Narrow"/>
        <family val="2"/>
      </rPr>
      <t>Importante:</t>
    </r>
    <r>
      <rPr>
        <sz val="14"/>
        <color theme="1"/>
        <rFont val="Aptos Narrow"/>
        <family val="2"/>
      </rPr>
      <t xml:space="preserve"> Preencha apenas a seção Dados Mensais.
A seção Métricas Mensais contém fórmulas, e se você mexer nelas pode comprometer o funcionamento da planilha. Ok?
Boas análises!
E, claro, conte com o Sebrae para apoiar sua jornada empreendedora!</t>
    </r>
  </si>
  <si>
    <r>
      <rPr>
        <sz val="14"/>
        <color theme="1"/>
        <rFont val="Aptos Narrow"/>
        <family val="2"/>
      </rPr>
      <t xml:space="preserve">💭 Ficou com dúvida em relação a algum dado ou métrica?
É só consultar os </t>
    </r>
    <r>
      <rPr>
        <b/>
        <sz val="14"/>
        <color theme="1"/>
        <rFont val="Aptos Narrow"/>
        <family val="2"/>
      </rPr>
      <t>glossários</t>
    </r>
    <r>
      <rPr>
        <sz val="14"/>
        <color theme="1"/>
        <rFont val="Aptos Narrow"/>
        <family val="2"/>
      </rPr>
      <t xml:space="preserve"> abaixo!</t>
    </r>
  </si>
  <si>
    <t>Glossário de  Dados</t>
  </si>
  <si>
    <r>
      <rPr>
        <b/>
        <sz val="14"/>
        <color rgb="FF000000"/>
        <rFont val="Aptos Narrow"/>
        <family val="2"/>
      </rPr>
      <t xml:space="preserve">Receita Total (R$): </t>
    </r>
    <r>
      <rPr>
        <sz val="14"/>
        <color rgb="FF000000"/>
        <rFont val="Aptos Narrow"/>
        <family val="2"/>
      </rPr>
      <t>Valor total obtido com vendas em determinado período.</t>
    </r>
  </si>
  <si>
    <r>
      <rPr>
        <b/>
        <sz val="14"/>
        <color rgb="FF000000"/>
        <rFont val="Aptos Narrow"/>
        <family val="2"/>
      </rPr>
      <t xml:space="preserve">Lucro Líquido (R$): </t>
    </r>
    <r>
      <rPr>
        <sz val="14"/>
        <color rgb="FF000000"/>
        <rFont val="Aptos Narrow"/>
        <family val="2"/>
      </rPr>
      <t>Receita total menos todos os custos e despesas, indicando o ganho real do negócio.</t>
    </r>
  </si>
  <si>
    <r>
      <rPr>
        <b/>
        <sz val="14"/>
        <color rgb="FF000000"/>
        <rFont val="Aptos Narrow"/>
        <family val="2"/>
      </rPr>
      <t xml:space="preserve">Investimento Total (R$): </t>
    </r>
    <r>
      <rPr>
        <sz val="14"/>
        <color rgb="FF000000"/>
        <rFont val="Aptos Narrow"/>
        <family val="2"/>
      </rPr>
      <t>Soma dos gastos em marketing, publicidade, operações e outros investimentos do período.</t>
    </r>
  </si>
  <si>
    <r>
      <rPr>
        <b/>
        <sz val="14"/>
        <color rgb="FF000000"/>
        <rFont val="Aptos Narrow"/>
        <family val="2"/>
      </rPr>
      <t xml:space="preserve">Receita Orgânica (R$): </t>
    </r>
    <r>
      <rPr>
        <sz val="14"/>
        <color rgb="FF000000"/>
        <rFont val="Aptos Narrow"/>
        <family val="2"/>
      </rPr>
      <t>Valor gerado por vendas que vieram de tráfego orgânico, sem anúncios pagos.</t>
    </r>
  </si>
  <si>
    <r>
      <rPr>
        <b/>
        <sz val="14"/>
        <color rgb="FF000000"/>
        <rFont val="Aptos Narrow"/>
        <family val="2"/>
      </rPr>
      <t xml:space="preserve">Custo SEO (R$): </t>
    </r>
    <r>
      <rPr>
        <sz val="14"/>
        <color rgb="FF000000"/>
        <rFont val="Aptos Narrow"/>
        <family val="2"/>
      </rPr>
      <t>Total investido em otimização para mecanismos de busca, incluindo ferramentas e equipe.</t>
    </r>
  </si>
  <si>
    <r>
      <rPr>
        <b/>
        <sz val="14"/>
        <color rgb="FF000000"/>
        <rFont val="Aptos Narrow"/>
        <family val="2"/>
      </rPr>
      <t xml:space="preserve">Orçamento Inicial (R$): </t>
    </r>
    <r>
      <rPr>
        <sz val="14"/>
        <color rgb="FF000000"/>
        <rFont val="Aptos Narrow"/>
        <family val="2"/>
      </rPr>
      <t>Valor planejado para investimentos em marketing e publicidade no período.</t>
    </r>
  </si>
  <si>
    <r>
      <rPr>
        <b/>
        <sz val="14"/>
        <color rgb="FF000000"/>
        <rFont val="Aptos Narrow"/>
        <family val="2"/>
      </rPr>
      <t xml:space="preserve">Gasto Efetivo (R$): </t>
    </r>
    <r>
      <rPr>
        <sz val="14"/>
        <color rgb="FF000000"/>
        <rFont val="Aptos Narrow"/>
        <family val="2"/>
      </rPr>
      <t>Quanto realmente foi gasto em campanhas de marketing e publicidade.</t>
    </r>
  </si>
  <si>
    <r>
      <rPr>
        <b/>
        <sz val="14"/>
        <color rgb="FF000000"/>
        <rFont val="Aptos Narrow"/>
        <family val="2"/>
      </rPr>
      <t xml:space="preserve">Investimento em Anúncios (R$): </t>
    </r>
    <r>
      <rPr>
        <sz val="14"/>
        <color rgb="FF000000"/>
        <rFont val="Aptos Narrow"/>
        <family val="2"/>
      </rPr>
      <t>Valor destinado exclusivamente para campanhas pagas, como Google Ads e Facebook Ads.</t>
    </r>
  </si>
  <si>
    <r>
      <rPr>
        <b/>
        <sz val="14"/>
        <color rgb="FF000000"/>
        <rFont val="Aptos Narrow"/>
        <family val="2"/>
      </rPr>
      <t xml:space="preserve">Número de Vendas: </t>
    </r>
    <r>
      <rPr>
        <sz val="14"/>
        <color rgb="FF000000"/>
        <rFont val="Aptos Narrow"/>
        <family val="2"/>
      </rPr>
      <t>Total de transações concluídas no período analisado.</t>
    </r>
  </si>
  <si>
    <r>
      <rPr>
        <b/>
        <sz val="14"/>
        <color rgb="FF000000"/>
        <rFont val="Aptos Narrow"/>
        <family val="2"/>
      </rPr>
      <t xml:space="preserve">Média de Compras por Cliente: </t>
    </r>
    <r>
      <rPr>
        <sz val="14"/>
        <color rgb="FF000000"/>
        <rFont val="Aptos Narrow"/>
        <family val="2"/>
      </rPr>
      <t>Quantidade média de compras realizadas por cada cliente ao longo do tempo.</t>
    </r>
  </si>
  <si>
    <r>
      <rPr>
        <b/>
        <sz val="14"/>
        <color rgb="FF000000"/>
        <rFont val="Aptos Narrow"/>
        <family val="2"/>
      </rPr>
      <t xml:space="preserve">Margem de Contribuição (%): </t>
    </r>
    <r>
      <rPr>
        <sz val="14"/>
        <color rgb="FF000000"/>
        <rFont val="Aptos Narrow"/>
        <family val="2"/>
      </rPr>
      <t>Percentual da receita que sobra após a dedução dos custos variáveis, indicando a lucratividade.</t>
    </r>
  </si>
  <si>
    <r>
      <rPr>
        <b/>
        <sz val="14"/>
        <color rgb="FF000000"/>
        <rFont val="Aptos Narrow"/>
        <family val="2"/>
      </rPr>
      <t xml:space="preserve">Clientes Adquiridos: </t>
    </r>
    <r>
      <rPr>
        <sz val="14"/>
        <color rgb="FF000000"/>
        <rFont val="Aptos Narrow"/>
        <family val="2"/>
      </rPr>
      <t>Número de novos clientes que realizaram compras no período.</t>
    </r>
  </si>
  <si>
    <r>
      <rPr>
        <b/>
        <sz val="14"/>
        <color rgb="FF000000"/>
        <rFont val="Aptos Narrow"/>
        <family val="2"/>
      </rPr>
      <t xml:space="preserve">Número de Visitantes: </t>
    </r>
    <r>
      <rPr>
        <sz val="14"/>
        <color rgb="FF000000"/>
        <rFont val="Aptos Narrow"/>
        <family val="2"/>
      </rPr>
      <t>Total de usuários que acessaram o site no período analisado.</t>
    </r>
  </si>
  <si>
    <r>
      <rPr>
        <b/>
        <sz val="14"/>
        <color rgb="FF000000"/>
        <rFont val="Aptos Narrow"/>
        <family val="2"/>
      </rPr>
      <t xml:space="preserve">Número de Conversões: </t>
    </r>
    <r>
      <rPr>
        <sz val="14"/>
        <color rgb="FF000000"/>
        <rFont val="Aptos Narrow"/>
        <family val="2"/>
      </rPr>
      <t>Quantidade de visitantes que realizaram a ação desejada (compra, cadastro, etc.).</t>
    </r>
  </si>
  <si>
    <r>
      <rPr>
        <b/>
        <sz val="14"/>
        <color rgb="FF000000"/>
        <rFont val="Aptos Narrow"/>
        <family val="2"/>
      </rPr>
      <t xml:space="preserve">Impressões: </t>
    </r>
    <r>
      <rPr>
        <sz val="14"/>
        <color rgb="FF000000"/>
        <rFont val="Aptos Narrow"/>
        <family val="2"/>
      </rPr>
      <t>Número de vezes que um anúncio foi exibido para o público.</t>
    </r>
  </si>
  <si>
    <r>
      <rPr>
        <b/>
        <sz val="14"/>
        <color rgb="FF000000"/>
        <rFont val="Aptos Narrow"/>
        <family val="2"/>
      </rPr>
      <t xml:space="preserve">Cliques: </t>
    </r>
    <r>
      <rPr>
        <sz val="14"/>
        <color rgb="FF000000"/>
        <rFont val="Aptos Narrow"/>
        <family val="2"/>
      </rPr>
      <t>Quantidade de vezes que usuários clicaram em um anúncio ou link.</t>
    </r>
  </si>
  <si>
    <r>
      <rPr>
        <b/>
        <sz val="14"/>
        <color rgb="FF000000"/>
        <rFont val="Aptos Narrow"/>
        <family val="2"/>
      </rPr>
      <t xml:space="preserve">Sessões Totais: </t>
    </r>
    <r>
      <rPr>
        <sz val="14"/>
        <color rgb="FF000000"/>
        <rFont val="Aptos Narrow"/>
        <family val="2"/>
      </rPr>
      <t>Total de interações feitas no site, incluindo múltiplas visitas do mesmo usuário.</t>
    </r>
  </si>
  <si>
    <r>
      <rPr>
        <b/>
        <sz val="14"/>
        <color rgb="FF000000"/>
        <rFont val="Aptos Narrow"/>
        <family val="2"/>
      </rPr>
      <t xml:space="preserve">Sessões Rejeitadas: </t>
    </r>
    <r>
      <rPr>
        <sz val="14"/>
        <color rgb="FF000000"/>
        <rFont val="Aptos Narrow"/>
        <family val="2"/>
      </rPr>
      <t>Sessões em que o usuário saiu do site sem interagir, impactando a taxa de rejeição.</t>
    </r>
  </si>
  <si>
    <t>Glossário de Métricas</t>
  </si>
  <si>
    <r>
      <rPr>
        <b/>
        <sz val="14"/>
        <color rgb="FF000000"/>
        <rFont val="Aptos Narrow"/>
        <family val="2"/>
      </rPr>
      <t xml:space="preserve">ROI (%) – Retorno sobre Investimento: </t>
    </r>
    <r>
      <rPr>
        <sz val="14"/>
        <color rgb="FF000000"/>
        <rFont val="Aptos Narrow"/>
        <family val="2"/>
      </rPr>
      <t>Mede a rentabilidade dos investimentos, comparando o lucro líquido com os custos totais.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</si>
  <si>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(Lucro Líquido ÷ Investimento Total) × 100</t>
    </r>
  </si>
  <si>
    <r>
      <rPr>
        <b/>
        <sz val="14"/>
        <color rgb="FF000000"/>
        <rFont val="Aptos Narrow"/>
        <family val="2"/>
      </rPr>
      <t xml:space="preserve">ROI de SEO (%): </t>
    </r>
    <r>
      <rPr>
        <sz val="14"/>
        <color rgb="FF000000"/>
        <rFont val="Aptos Narrow"/>
        <family val="2"/>
      </rPr>
      <t>Indica o retorno obtido com estratégias de SEO, comparando a receita orgânica com o custo investido em SEO.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</si>
  <si>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[(Receita Orgânica – Custo SEO) ÷ Custo SEO] × 100</t>
    </r>
  </si>
  <si>
    <r>
      <rPr>
        <b/>
        <sz val="14"/>
        <color rgb="FF000000"/>
        <rFont val="Aptos Narrow"/>
        <family val="2"/>
      </rPr>
      <t xml:space="preserve">Saving de Mídia (R$): </t>
    </r>
    <r>
      <rPr>
        <sz val="14"/>
        <color rgb="FF000000"/>
        <rFont val="Aptos Narrow"/>
        <family val="2"/>
      </rPr>
      <t>Representa a economia ao comparar o orçamento inicial de mídia com o valor efetivamente gasto.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</si>
  <si>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Orçamento Inicial – Gasto Efetivo</t>
    </r>
  </si>
  <si>
    <r>
      <rPr>
        <b/>
        <sz val="14"/>
        <color rgb="FF000000"/>
        <rFont val="Aptos Narrow"/>
        <family val="2"/>
      </rPr>
      <t xml:space="preserve">ROAS – Retorno sobre Gasto com Anúncios: </t>
    </r>
    <r>
      <rPr>
        <sz val="14"/>
        <color rgb="FF000000"/>
        <rFont val="Aptos Narrow"/>
        <family val="2"/>
      </rPr>
      <t>Mede a eficiência dos anúncios, dividindo a receita gerada pelo valor investido em publicidade.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</si>
  <si>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Receita Total ÷ Investimento em Anúncios</t>
    </r>
  </si>
  <si>
    <r>
      <rPr>
        <b/>
        <sz val="14"/>
        <color rgb="FF000000"/>
        <rFont val="Aptos Narrow"/>
        <family val="2"/>
      </rPr>
      <t xml:space="preserve">Ticket Médio (R$): </t>
    </r>
    <r>
      <rPr>
        <sz val="14"/>
        <color rgb="FF000000"/>
        <rFont val="Aptos Narrow"/>
        <family val="2"/>
      </rPr>
      <t>Valor médio gasto por cliente em uma compra.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</si>
  <si>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Receita Total ÷ Número de Vendas</t>
    </r>
  </si>
  <si>
    <r>
      <rPr>
        <b/>
        <sz val="14"/>
        <color rgb="FF000000"/>
        <rFont val="Aptos Narrow"/>
        <family val="2"/>
      </rPr>
      <t xml:space="preserve">LTV Simples (Lifetime Value): </t>
    </r>
    <r>
      <rPr>
        <sz val="14"/>
        <color rgb="FF000000"/>
        <rFont val="Aptos Narrow"/>
        <family val="2"/>
      </rPr>
      <t>Estima o valor total que um cliente gera ao longo do tempo.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</si>
  <si>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Ticket Médio × Média de Compras por Cliente</t>
    </r>
  </si>
  <si>
    <r>
      <rPr>
        <b/>
        <sz val="14"/>
        <color rgb="FF000000"/>
        <rFont val="Aptos Narrow"/>
        <family val="2"/>
      </rPr>
      <t xml:space="preserve">LTV Real: </t>
    </r>
    <r>
      <rPr>
        <sz val="14"/>
        <color rgb="FF000000"/>
        <rFont val="Aptos Narrow"/>
        <family val="2"/>
      </rPr>
      <t>Versão mais precisa do LTV, considerando a margem de contribuição para refletir a lucratividade real.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</si>
  <si>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(LTV Simples × Margem de Contribuição)</t>
    </r>
  </si>
  <si>
    <r>
      <rPr>
        <b/>
        <sz val="14"/>
        <color rgb="FF000000"/>
        <rFont val="Aptos Narrow"/>
        <family val="2"/>
      </rPr>
      <t xml:space="preserve">CAC (R$) – Custo de Aquisição de Cliente: </t>
    </r>
    <r>
      <rPr>
        <sz val="14"/>
        <color rgb="FF000000"/>
        <rFont val="Aptos Narrow"/>
        <family val="2"/>
      </rPr>
      <t>Mede o custo médio para adquirir um novo cliente.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</si>
  <si>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Investimento Total ÷ Clientes Adquiridos</t>
    </r>
  </si>
  <si>
    <r>
      <rPr>
        <b/>
        <sz val="14"/>
        <color rgb="FF000000"/>
        <rFont val="Aptos Narrow"/>
        <family val="2"/>
      </rPr>
      <t xml:space="preserve">Taxa de Conversão (%): </t>
    </r>
    <r>
      <rPr>
        <sz val="14"/>
        <color rgb="FF000000"/>
        <rFont val="Aptos Narrow"/>
        <family val="2"/>
      </rPr>
      <t>Percentual de visitantes que realizam uma ação desejada (compra, cadastro, etc.).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</si>
  <si>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(Número de Conversões ÷ Número de Visitantes) × 100</t>
    </r>
  </si>
  <si>
    <r>
      <rPr>
        <b/>
        <sz val="14"/>
        <color rgb="FF000000"/>
        <rFont val="Aptos Narrow"/>
        <family val="2"/>
      </rPr>
      <t xml:space="preserve">CTR (%) – Click Through Rate: </t>
    </r>
    <r>
      <rPr>
        <sz val="14"/>
        <color rgb="FF000000"/>
        <rFont val="Aptos Narrow"/>
        <family val="2"/>
      </rPr>
      <t>Percentual de cliques sobre impressões em anúncios ou campanhas.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</si>
  <si>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(Cliques ÷ Impressões) × 100</t>
    </r>
  </si>
  <si>
    <r>
      <rPr>
        <b/>
        <sz val="14"/>
        <color rgb="FF000000"/>
        <rFont val="Aptos Narrow"/>
        <family val="2"/>
      </rPr>
      <t xml:space="preserve">CPM (R$) – Custo por Mil Impressões: </t>
    </r>
    <r>
      <rPr>
        <sz val="14"/>
        <color rgb="FF000000"/>
        <rFont val="Aptos Narrow"/>
        <family val="2"/>
      </rPr>
      <t>Custo médio para exibir um anúncio mil vezes.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</si>
  <si>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(Investimento em Anúncios ÷ Impressões) × 1000</t>
    </r>
  </si>
  <si>
    <r>
      <rPr>
        <b/>
        <sz val="14"/>
        <color rgb="FF000000"/>
        <rFont val="Aptos Narrow"/>
        <family val="2"/>
      </rPr>
      <t xml:space="preserve">CPC (R$) – Custo por Clique: </t>
    </r>
    <r>
      <rPr>
        <sz val="14"/>
        <color rgb="FF000000"/>
        <rFont val="Aptos Narrow"/>
        <family val="2"/>
      </rPr>
      <t>Valor médio pago por cada clique em um anúncio.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</si>
  <si>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Investimento em Anúncios ÷ Cliques</t>
    </r>
  </si>
  <si>
    <r>
      <rPr>
        <b/>
        <sz val="14"/>
        <color rgb="FF000000"/>
        <rFont val="Aptos Narrow"/>
        <family val="2"/>
      </rPr>
      <t>Taxa de Rejeição (%):</t>
    </r>
    <r>
      <rPr>
        <sz val="14"/>
        <color rgb="FF000000"/>
        <rFont val="Aptos Narrow"/>
        <family val="2"/>
      </rPr>
      <t xml:space="preserve"> Percentual de visitantes que saem do site sem interagir.</t>
    </r>
  </si>
  <si>
    <r>
      <rPr>
        <b/>
        <sz val="14"/>
        <color rgb="FF000000"/>
        <rFont val="Aptos Narrow"/>
        <family val="2"/>
      </rPr>
      <t>Fórmula:</t>
    </r>
    <r>
      <rPr>
        <sz val="14"/>
        <color rgb="FF000000"/>
        <rFont val="Aptos Narrow"/>
        <family val="2"/>
      </rPr>
      <t> (Sessões Rejeitadas ÷ Sessões Totais) × 100</t>
    </r>
  </si>
  <si>
    <t>4.1 Dados Mensais</t>
  </si>
  <si>
    <t>Insira os dados referentes  cada mês</t>
  </si>
  <si>
    <t>Ficou com dúvida ? Clique aqui para voltar ao tutorial.</t>
  </si>
  <si>
    <t>Mês</t>
  </si>
  <si>
    <t>Receita Total (R$)</t>
  </si>
  <si>
    <t>Lucro Líquido (R$)</t>
  </si>
  <si>
    <t>Investimento Total (R$)</t>
  </si>
  <si>
    <t>Receita Orgânica (R$)</t>
  </si>
  <si>
    <t>Custo SEO (R$)</t>
  </si>
  <si>
    <t>Orçamento Inicial (R$)</t>
  </si>
  <si>
    <t>Gasto Efetivo (R$)</t>
  </si>
  <si>
    <t>Investimento em Anúncios (R$)</t>
  </si>
  <si>
    <t>Número de Vendas</t>
  </si>
  <si>
    <t>Média de Compras por Cliente</t>
  </si>
  <si>
    <t>Margem de Contribuição (%)</t>
  </si>
  <si>
    <t>Clientes Adquiridos</t>
  </si>
  <si>
    <t>Número de Visitantes</t>
  </si>
  <si>
    <t>Número de Conversões</t>
  </si>
  <si>
    <t>Impressões</t>
  </si>
  <si>
    <t>Cliques</t>
  </si>
  <si>
    <t>Sessões Totais</t>
  </si>
  <si>
    <t>Sessões Rejeitadas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</si>
  <si>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</si>
  <si>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</si>
  <si>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</si>
  <si>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</si>
  <si>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</si>
  <si>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</si>
  <si>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</si>
  <si>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</si>
  <si>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</si>
  <si>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</si>
  <si>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</si>
  <si>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</si>
  <si>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4.2 Métricas Mensais</t>
  </si>
  <si>
    <t>As métricas serão exibidas com base nos dados inseridos na seção Dados Mensais</t>
  </si>
  <si>
    <t>⚠️ Atenção: Não insira dados nas células abaixo.</t>
  </si>
  <si>
    <t>ROI (%)</t>
  </si>
  <si>
    <t>ROI de SEO (%)</t>
  </si>
  <si>
    <t>Saving de Mídia (R$)</t>
  </si>
  <si>
    <t>ROAS</t>
  </si>
  <si>
    <t>Ticket Médio (R$)</t>
  </si>
  <si>
    <t>LTV Simples (R$)</t>
  </si>
  <si>
    <t>LTV Real (R$)</t>
  </si>
  <si>
    <t>CAC (R$)</t>
  </si>
  <si>
    <t>Taxa de Conversão (%)</t>
  </si>
  <si>
    <t>CTR (%)</t>
  </si>
  <si>
    <t>CPM (R$)</t>
  </si>
  <si>
    <t>CPC (R$)</t>
  </si>
  <si>
    <t>Taxa de Rejeição (%)</t>
  </si>
  <si>
    <t>Gráficos Mensais</t>
  </si>
  <si>
    <t>🔙 Clique aqui para voltar à aba de preenchimento</t>
  </si>
  <si>
    <t>Acompanhe a evolução mensal das suas métricas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</si>
</sst>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28">
    <font>
      <sz val="12"/>
      <color theme="1"/>
      <name val="Aptos Narrow"/>
      <scheme val="minor"/>
    </font>
    <font>
      <sz val="28"/>
      <color rgb="FF2A4FDA"/>
      <name val="Play"/>
    </font>
    <font>
      <sz val="14"/>
      <color theme="1"/>
      <name val="Aptos Narrow"/>
      <family val="2"/>
    </font>
    <font>
      <sz val="12"/>
      <color theme="1"/>
      <name val="Aptos Narrow"/>
      <family val="2"/>
    </font>
    <font>
      <b/>
      <sz val="18"/>
      <color theme="1"/>
      <name val="Aptos Narrow"/>
      <family val="2"/>
    </font>
    <font>
      <u/>
      <sz val="14"/>
      <color theme="10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sz val="16"/>
      <color theme="1"/>
      <name val="Aptos Narrow"/>
      <family val="2"/>
    </font>
    <font>
      <b/>
      <sz val="12"/>
      <color rgb="FF000000"/>
      <name val="Aptos Narrow"/>
      <family val="2"/>
    </font>
    <font>
      <b/>
      <sz val="16"/>
      <color rgb="FF000000"/>
      <name val="Aptos Narrow"/>
      <family val="2"/>
    </font>
    <font>
      <sz val="22"/>
      <color rgb="FF0B2574"/>
      <name val="Play"/>
    </font>
    <font>
      <sz val="16"/>
      <color rgb="FF0B2574"/>
      <name val="Aptos Narrow"/>
      <family val="2"/>
    </font>
    <font>
      <u/>
      <sz val="12"/>
      <color theme="10"/>
      <name val="Aptos Narrow"/>
      <family val="2"/>
    </font>
    <font>
      <b/>
      <sz val="12"/>
      <color theme="0"/>
      <name val="Aptos Narrow"/>
      <family val="2"/>
    </font>
    <font>
      <sz val="12"/>
      <color rgb="FF000000"/>
      <name val="Aptos Narrow"/>
      <family val="2"/>
    </font>
    <font>
      <sz val="16"/>
      <color rgb="FF0B2574"/>
      <name val="Play"/>
    </font>
    <font>
      <sz val="22"/>
      <color rgb="FF2A4FDA"/>
      <name val="Play"/>
    </font>
    <font>
      <u/>
      <sz val="12"/>
      <color theme="10"/>
      <name val="Aptos Narrow"/>
      <family val="2"/>
    </font>
    <font>
      <sz val="16"/>
      <color theme="1"/>
      <name val="Aptos Narrow"/>
      <family val="2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</font>
    <font>
      <sz val="12"/>
      <color rgb="FFFF0000"/>
      <name val="Play"/>
    </font>
    <font>
      <sz val="16"/>
      <color rgb="FFFF0000"/>
      <name val="Play"/>
    </font>
    <font>
      <sz val="22"/>
      <color theme="9" tint="-0.499984740745262"/>
      <name val="Play"/>
    </font>
    <font>
      <sz val="12"/>
      <color theme="9" tint="-0.499984740745262"/>
      <name val="Aptos Narrow"/>
      <family val="2"/>
      <scheme val="minor"/>
    </font>
    <font>
      <sz val="16"/>
      <color theme="9" tint="-0.499984740745262"/>
      <name val="Play"/>
    </font>
    <font>
      <sz val="12"/>
      <color theme="9" tint="-0.499984740745262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2A4FDA"/>
      </patternFill>
    </fill>
    <fill>
      <patternFill patternType="solid">
        <fgColor rgb="FF00B050"/>
        <bgColor rgb="FF0B2574"/>
      </patternFill>
    </fill>
    <fill>
      <patternFill patternType="solid">
        <fgColor theme="9" tint="0.39997558519241921"/>
        <bgColor rgb="FF65B7FB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2" borderId="16" xfId="0" applyFont="1" applyFill="1" applyBorder="1"/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3" borderId="1" xfId="0" applyFont="1" applyFill="1" applyBorder="1"/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4" borderId="4" xfId="0" applyFont="1" applyFill="1" applyBorder="1"/>
    <xf numFmtId="0" fontId="14" fillId="4" borderId="8" xfId="0" applyFont="1" applyFill="1" applyBorder="1"/>
    <xf numFmtId="0" fontId="14" fillId="4" borderId="12" xfId="0" applyFont="1" applyFill="1" applyBorder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8" fontId="15" fillId="0" borderId="5" xfId="0" applyNumberFormat="1" applyFont="1" applyBorder="1" applyAlignment="1">
      <alignment horizontal="center"/>
    </xf>
    <xf numFmtId="8" fontId="15" fillId="0" borderId="6" xfId="0" applyNumberFormat="1" applyFont="1" applyBorder="1" applyAlignment="1">
      <alignment horizontal="center"/>
    </xf>
    <xf numFmtId="8" fontId="15" fillId="0" borderId="9" xfId="0" applyNumberFormat="1" applyFont="1" applyBorder="1" applyAlignment="1">
      <alignment horizontal="center"/>
    </xf>
    <xf numFmtId="8" fontId="15" fillId="0" borderId="10" xfId="0" applyNumberFormat="1" applyFont="1" applyBorder="1" applyAlignment="1">
      <alignment horizontal="center"/>
    </xf>
    <xf numFmtId="8" fontId="3" fillId="0" borderId="9" xfId="0" applyNumberFormat="1" applyFont="1" applyBorder="1" applyAlignment="1">
      <alignment horizontal="center"/>
    </xf>
    <xf numFmtId="8" fontId="3" fillId="0" borderId="10" xfId="0" applyNumberFormat="1" applyFont="1" applyBorder="1" applyAlignment="1">
      <alignment horizontal="center"/>
    </xf>
    <xf numFmtId="8" fontId="3" fillId="0" borderId="13" xfId="0" applyNumberFormat="1" applyFont="1" applyBorder="1" applyAlignment="1">
      <alignment horizontal="center"/>
    </xf>
    <xf numFmtId="8" fontId="3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Evolução do ROI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rgbClr val="00B050"/>
              </a:solidFill>
            </a:ln>
          </c:spPr>
          <c:marker>
            <c:spPr>
              <a:solidFill>
                <a:srgbClr val="FFFFFF">
                  <a:lumMod val="85000"/>
                </a:srgbClr>
              </a:solidFill>
            </c:spPr>
          </c:marker>
          <c:val>
            <c:numRef>
              <c:f>'4. Dados e Métricas'!$B$27:$B$38</c:f>
              <c:numCache>
                <c:formatCode>General</c:formatCode>
                <c:ptCount val="12"/>
                <c:pt idx="0">
                  <c:v>125</c:v>
                </c:pt>
                <c:pt idx="1">
                  <c:v>114.28571428571428</c:v>
                </c:pt>
                <c:pt idx="2">
                  <c:v>113.9240506329114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11-4A36-A094-17D90A2B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782829"/>
        <c:axId val="1808905799"/>
      </c:lineChart>
      <c:catAx>
        <c:axId val="17237828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808905799"/>
        <c:crosses val="autoZero"/>
        <c:auto val="1"/>
        <c:lblAlgn val="ctr"/>
        <c:lblOffset val="100"/>
        <c:noMultiLvlLbl val="1"/>
      </c:catAx>
      <c:valAx>
        <c:axId val="180890579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72378282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Evolução do CTR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CTR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Métricas'!$K$27:$K$38</c:f>
              <c:numCache>
                <c:formatCode>General</c:formatCode>
                <c:ptCount val="12"/>
                <c:pt idx="0">
                  <c:v>62.5</c:v>
                </c:pt>
                <c:pt idx="1">
                  <c:v>57.142857142857139</c:v>
                </c:pt>
                <c:pt idx="2">
                  <c:v>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41-4C8D-AF75-15A7A81BD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243948"/>
        <c:axId val="1212350382"/>
      </c:lineChart>
      <c:catAx>
        <c:axId val="6972439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12350382"/>
        <c:crosses val="autoZero"/>
        <c:auto val="1"/>
        <c:lblAlgn val="ctr"/>
        <c:lblOffset val="100"/>
        <c:noMultiLvlLbl val="1"/>
      </c:catAx>
      <c:valAx>
        <c:axId val="12123503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6972439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Evolução do CPM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CPM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Métricas'!$L$27:$L$38</c:f>
              <c:numCache>
                <c:formatCode>General</c:formatCode>
                <c:ptCount val="12"/>
                <c:pt idx="0">
                  <c:v>125</c:v>
                </c:pt>
                <c:pt idx="1">
                  <c:v>128.57142857142856</c:v>
                </c:pt>
                <c:pt idx="2">
                  <c:v>133.33333333333334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5-4FE3-83B1-40E0A7FD7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794195"/>
        <c:axId val="2113129975"/>
      </c:lineChart>
      <c:catAx>
        <c:axId val="8357941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13129975"/>
        <c:crosses val="autoZero"/>
        <c:auto val="1"/>
        <c:lblAlgn val="ctr"/>
        <c:lblOffset val="100"/>
        <c:noMultiLvlLbl val="1"/>
      </c:catAx>
      <c:valAx>
        <c:axId val="21131299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83579419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Evolução do CPC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CPC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Métricas'!$M$27:$M$38</c:f>
              <c:numCache>
                <c:formatCode>General</c:formatCode>
                <c:ptCount val="12"/>
                <c:pt idx="0">
                  <c:v>0.2</c:v>
                </c:pt>
                <c:pt idx="1">
                  <c:v>0.22500000000000001</c:v>
                </c:pt>
                <c:pt idx="2">
                  <c:v>0.20833333333333334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9-4E1B-A05B-12B359272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16729"/>
        <c:axId val="123805296"/>
      </c:lineChart>
      <c:catAx>
        <c:axId val="3289167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23805296"/>
        <c:crosses val="autoZero"/>
        <c:auto val="1"/>
        <c:lblAlgn val="ctr"/>
        <c:lblOffset val="100"/>
        <c:noMultiLvlLbl val="1"/>
      </c:catAx>
      <c:valAx>
        <c:axId val="123805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32891672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pt-BR" sz="1400" b="0" i="0">
                <a:solidFill>
                  <a:srgbClr val="757575"/>
                </a:solidFill>
                <a:latin typeface="+mn-lt"/>
              </a:rPr>
              <a:t>Evolução da taxa de rejeição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da taxa de rejeição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Métricas'!$N$27:$N$38</c:f>
              <c:numCache>
                <c:formatCode>General</c:formatCode>
                <c:ptCount val="12"/>
                <c:pt idx="0">
                  <c:v>16</c:v>
                </c:pt>
                <c:pt idx="1">
                  <c:v>14.285714285714285</c:v>
                </c:pt>
                <c:pt idx="2">
                  <c:v>16.923076923076923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3-4DF6-B976-588BCB0F6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5959525"/>
        <c:axId val="1598891611"/>
      </c:lineChart>
      <c:catAx>
        <c:axId val="14759595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598891611"/>
        <c:crosses val="autoZero"/>
        <c:auto val="1"/>
        <c:lblAlgn val="ctr"/>
        <c:lblOffset val="100"/>
        <c:noMultiLvlLbl val="1"/>
      </c:catAx>
      <c:valAx>
        <c:axId val="15988916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47595952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Evoluçãodo ROI de SEO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Métricas'!$C$27:$C$38</c:f>
              <c:numCache>
                <c:formatCode>General</c:formatCode>
                <c:ptCount val="12"/>
                <c:pt idx="0">
                  <c:v>566.66666666666674</c:v>
                </c:pt>
                <c:pt idx="1">
                  <c:v>333.33333333333337</c:v>
                </c:pt>
                <c:pt idx="2">
                  <c:v>400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A2-4232-9421-E9B73717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059236"/>
        <c:axId val="2024754882"/>
      </c:lineChart>
      <c:catAx>
        <c:axId val="16290592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4754882"/>
        <c:crosses val="autoZero"/>
        <c:auto val="1"/>
        <c:lblAlgn val="ctr"/>
        <c:lblOffset val="100"/>
        <c:noMultiLvlLbl val="1"/>
      </c:catAx>
      <c:valAx>
        <c:axId val="20247548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1629059236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 do Saving de Mídia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Saving de Mídia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Métricas'!$D$27:$D$38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0-4A3D-A33D-F8178F735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1887718"/>
        <c:axId val="195428734"/>
      </c:lineChart>
      <c:catAx>
        <c:axId val="15918877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5428734"/>
        <c:crosses val="autoZero"/>
        <c:auto val="1"/>
        <c:lblAlgn val="ctr"/>
        <c:lblOffset val="100"/>
        <c:noMultiLvlLbl val="1"/>
      </c:catAx>
      <c:valAx>
        <c:axId val="1954287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159188771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pt-BR"/>
              <a:t>Evolucão do ROAS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Evolucão do ROAS</c:v>
          </c:tx>
          <c:spPr>
            <a:ln w="28575" cmpd="sng">
              <a:solidFill>
                <a:srgbClr val="00B050"/>
              </a:solidFill>
            </a:ln>
          </c:spPr>
          <c:marker>
            <c:spPr>
              <a:solidFill>
                <a:srgbClr val="FFFFFF">
                  <a:lumMod val="85000"/>
                </a:srgbClr>
              </a:solidFill>
            </c:spPr>
          </c:marker>
          <c:val>
            <c:numRef>
              <c:f>'4. Dados e Métricas'!$E$27:$E$38</c:f>
              <c:numCache>
                <c:formatCode>General</c:formatCode>
                <c:ptCount val="12"/>
                <c:pt idx="0">
                  <c:v>10</c:v>
                </c:pt>
                <c:pt idx="1">
                  <c:v>8.8888888888888893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11-4A36-A094-17D90A2B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782829"/>
        <c:axId val="1808905799"/>
      </c:lineChart>
      <c:catAx>
        <c:axId val="17237828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Título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08905799"/>
        <c:crosses val="autoZero"/>
        <c:auto val="1"/>
        <c:lblAlgn val="ctr"/>
        <c:lblOffset val="100"/>
        <c:noMultiLvlLbl val="1"/>
      </c:catAx>
      <c:valAx>
        <c:axId val="1808905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/>
        </c:spPr>
        <c:crossAx val="1723782829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 do Ticket Médio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Ticket Médio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Métricas'!$F$27:$F$38</c:f>
              <c:numCache>
                <c:formatCode>General</c:formatCode>
                <c:ptCount val="12"/>
                <c:pt idx="0">
                  <c:v>333.33333333333331</c:v>
                </c:pt>
                <c:pt idx="1">
                  <c:v>400</c:v>
                </c:pt>
                <c:pt idx="2">
                  <c:v>257.14285714285717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4-4B78-803A-A1A0F7157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241121"/>
        <c:axId val="1867782394"/>
      </c:lineChart>
      <c:catAx>
        <c:axId val="7562411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67782394"/>
        <c:crosses val="autoZero"/>
        <c:auto val="1"/>
        <c:lblAlgn val="ctr"/>
        <c:lblOffset val="100"/>
        <c:noMultiLvlLbl val="1"/>
      </c:catAx>
      <c:valAx>
        <c:axId val="18677823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756241121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 do LTV Simples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LTV Simples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Métricas'!$G$27:$G$38</c:f>
              <c:numCache>
                <c:formatCode>General</c:formatCode>
                <c:ptCount val="12"/>
                <c:pt idx="0">
                  <c:v>1350</c:v>
                </c:pt>
                <c:pt idx="1">
                  <c:v>800</c:v>
                </c:pt>
                <c:pt idx="2">
                  <c:v>1400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0-466F-AFC4-7D484A54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7886542"/>
        <c:axId val="846074330"/>
      </c:lineChart>
      <c:catAx>
        <c:axId val="17078865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46074330"/>
        <c:crosses val="autoZero"/>
        <c:auto val="1"/>
        <c:lblAlgn val="ctr"/>
        <c:lblOffset val="100"/>
        <c:noMultiLvlLbl val="1"/>
      </c:catAx>
      <c:valAx>
        <c:axId val="8460743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1707886542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 do LTV Real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Métricas'!$H$27:$H$38</c:f>
              <c:numCache>
                <c:formatCode>General</c:formatCode>
                <c:ptCount val="12"/>
                <c:pt idx="0">
                  <c:v>2700</c:v>
                </c:pt>
                <c:pt idx="1">
                  <c:v>1600</c:v>
                </c:pt>
                <c:pt idx="2">
                  <c:v>4200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8-48BC-88DD-0F022CBF1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690322"/>
        <c:axId val="1544730040"/>
      </c:lineChart>
      <c:catAx>
        <c:axId val="14966903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4730040"/>
        <c:crosses val="autoZero"/>
        <c:auto val="1"/>
        <c:lblAlgn val="ctr"/>
        <c:lblOffset val="100"/>
        <c:noMultiLvlLbl val="1"/>
      </c:catAx>
      <c:valAx>
        <c:axId val="15447300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1496690322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Evolução do CAC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do CAC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Métricas'!$I$27:$I$38</c:f>
              <c:numCache>
                <c:formatCode>General</c:formatCode>
                <c:ptCount val="12"/>
                <c:pt idx="0">
                  <c:v>80</c:v>
                </c:pt>
                <c:pt idx="1">
                  <c:v>100</c:v>
                </c:pt>
                <c:pt idx="2">
                  <c:v>98.75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3-4EFA-BF2A-AE7D27B5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9290531"/>
        <c:axId val="773167900"/>
      </c:lineChart>
      <c:catAx>
        <c:axId val="11692905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73167900"/>
        <c:crosses val="autoZero"/>
        <c:auto val="1"/>
        <c:lblAlgn val="ctr"/>
        <c:lblOffset val="100"/>
        <c:noMultiLvlLbl val="1"/>
      </c:catAx>
      <c:valAx>
        <c:axId val="7731679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crossAx val="1169290531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Evolução da Taxa de Conversão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Evolução da Taxa de Conversão</c:v>
          </c:tx>
          <c:spPr>
            <a:ln w="28575" cmpd="sng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'4. Dados e Métricas'!$J$27:$J$38</c:f>
              <c:numCache>
                <c:formatCode>General</c:formatCode>
                <c:ptCount val="12"/>
                <c:pt idx="0">
                  <c:v>1.5</c:v>
                </c:pt>
                <c:pt idx="1">
                  <c:v>1.5</c:v>
                </c:pt>
                <c:pt idx="2">
                  <c:v>1.25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3-4734-868C-40792AB14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5655"/>
        <c:axId val="1105127771"/>
      </c:lineChart>
      <c:catAx>
        <c:axId val="56505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05127771"/>
        <c:crosses val="autoZero"/>
        <c:auto val="1"/>
        <c:lblAlgn val="ctr"/>
        <c:lblOffset val="100"/>
        <c:noMultiLvlLbl val="1"/>
      </c:catAx>
      <c:valAx>
        <c:axId val="11051277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5650565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29</xdr:row>
      <xdr:rowOff>0</xdr:rowOff>
    </xdr:from>
    <xdr:ext cx="704850" cy="4381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590550</xdr:colOff>
      <xdr:row>4</xdr:row>
      <xdr:rowOff>95250</xdr:rowOff>
    </xdr:from>
    <xdr:ext cx="3114675" cy="6953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428625</xdr:colOff>
      <xdr:row>4</xdr:row>
      <xdr:rowOff>114300</xdr:rowOff>
    </xdr:from>
    <xdr:ext cx="1114425" cy="6762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314325</xdr:colOff>
      <xdr:row>5</xdr:row>
      <xdr:rowOff>1314450</xdr:rowOff>
    </xdr:from>
    <xdr:ext cx="2076450" cy="704850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723900</xdr:colOff>
      <xdr:row>7</xdr:row>
      <xdr:rowOff>95250</xdr:rowOff>
    </xdr:from>
    <xdr:ext cx="2828925" cy="1666875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</xdr:colOff>
      <xdr:row>3</xdr:row>
      <xdr:rowOff>76200</xdr:rowOff>
    </xdr:from>
    <xdr:to>
      <xdr:col>6</xdr:col>
      <xdr:colOff>786765</xdr:colOff>
      <xdr:row>17</xdr:row>
      <xdr:rowOff>7620</xdr:rowOff>
    </xdr:to>
    <xdr:graphicFrame macro="">
      <xdr:nvGraphicFramePr>
        <xdr:cNvPr id="676359814" name="Chart 1">
          <a:extLst>
            <a:ext uri="{FF2B5EF4-FFF2-40B4-BE49-F238E27FC236}">
              <a16:creationId xmlns:a16="http://schemas.microsoft.com/office/drawing/2014/main" id="{00000000-0008-0000-0500-0000866E5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0</xdr:col>
      <xdr:colOff>819150</xdr:colOff>
      <xdr:row>18</xdr:row>
      <xdr:rowOff>9525</xdr:rowOff>
    </xdr:from>
    <xdr:ext cx="5067300" cy="2895600"/>
    <xdr:graphicFrame macro="">
      <xdr:nvGraphicFramePr>
        <xdr:cNvPr id="1825124930" name="Chart 2">
          <a:extLst>
            <a:ext uri="{FF2B5EF4-FFF2-40B4-BE49-F238E27FC236}">
              <a16:creationId xmlns:a16="http://schemas.microsoft.com/office/drawing/2014/main" id="{00000000-0008-0000-0500-00004232C9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790575</xdr:colOff>
      <xdr:row>32</xdr:row>
      <xdr:rowOff>95250</xdr:rowOff>
    </xdr:from>
    <xdr:ext cx="5067300" cy="2705100"/>
    <xdr:graphicFrame macro="">
      <xdr:nvGraphicFramePr>
        <xdr:cNvPr id="88212054" name="Chart 3">
          <a:extLst>
            <a:ext uri="{FF2B5EF4-FFF2-40B4-BE49-F238E27FC236}">
              <a16:creationId xmlns:a16="http://schemas.microsoft.com/office/drawing/2014/main" id="{00000000-0008-0000-0500-000056024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819150</xdr:colOff>
      <xdr:row>3</xdr:row>
      <xdr:rowOff>95250</xdr:rowOff>
    </xdr:from>
    <xdr:ext cx="5048250" cy="2705100"/>
    <xdr:graphicFrame macro="">
      <xdr:nvGraphicFramePr>
        <xdr:cNvPr id="2122936404" name="Chart 4">
          <a:extLst>
            <a:ext uri="{FF2B5EF4-FFF2-40B4-BE49-F238E27FC236}">
              <a16:creationId xmlns:a16="http://schemas.microsoft.com/office/drawing/2014/main" id="{00000000-0008-0000-0500-000054708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819150</xdr:colOff>
      <xdr:row>18</xdr:row>
      <xdr:rowOff>190500</xdr:rowOff>
    </xdr:from>
    <xdr:ext cx="5048250" cy="2705100"/>
    <xdr:graphicFrame macro="">
      <xdr:nvGraphicFramePr>
        <xdr:cNvPr id="1470646868" name="Chart 5">
          <a:extLst>
            <a:ext uri="{FF2B5EF4-FFF2-40B4-BE49-F238E27FC236}">
              <a16:creationId xmlns:a16="http://schemas.microsoft.com/office/drawing/2014/main" id="{00000000-0008-0000-0500-0000544AA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7</xdr:col>
      <xdr:colOff>0</xdr:colOff>
      <xdr:row>33</xdr:row>
      <xdr:rowOff>114300</xdr:rowOff>
    </xdr:from>
    <xdr:ext cx="4962525" cy="2705100"/>
    <xdr:graphicFrame macro="">
      <xdr:nvGraphicFramePr>
        <xdr:cNvPr id="169063769" name="Chart 6">
          <a:extLst>
            <a:ext uri="{FF2B5EF4-FFF2-40B4-BE49-F238E27FC236}">
              <a16:creationId xmlns:a16="http://schemas.microsoft.com/office/drawing/2014/main" id="{00000000-0008-0000-0500-000059B51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819150</xdr:colOff>
      <xdr:row>4</xdr:row>
      <xdr:rowOff>123825</xdr:rowOff>
    </xdr:from>
    <xdr:ext cx="5048250" cy="2705100"/>
    <xdr:graphicFrame macro="">
      <xdr:nvGraphicFramePr>
        <xdr:cNvPr id="847586439" name="Chart 7">
          <a:extLst>
            <a:ext uri="{FF2B5EF4-FFF2-40B4-BE49-F238E27FC236}">
              <a16:creationId xmlns:a16="http://schemas.microsoft.com/office/drawing/2014/main" id="{00000000-0008-0000-0500-000087248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12</xdr:col>
      <xdr:colOff>819150</xdr:colOff>
      <xdr:row>19</xdr:row>
      <xdr:rowOff>114300</xdr:rowOff>
    </xdr:from>
    <xdr:ext cx="5048250" cy="2705100"/>
    <xdr:graphicFrame macro="">
      <xdr:nvGraphicFramePr>
        <xdr:cNvPr id="1223867371" name="Chart 8">
          <a:extLst>
            <a:ext uri="{FF2B5EF4-FFF2-40B4-BE49-F238E27FC236}">
              <a16:creationId xmlns:a16="http://schemas.microsoft.com/office/drawing/2014/main" id="{00000000-0008-0000-0500-0000EBBBF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12</xdr:col>
      <xdr:colOff>819150</xdr:colOff>
      <xdr:row>33</xdr:row>
      <xdr:rowOff>123825</xdr:rowOff>
    </xdr:from>
    <xdr:ext cx="5048250" cy="2705100"/>
    <xdr:graphicFrame macro="">
      <xdr:nvGraphicFramePr>
        <xdr:cNvPr id="250229596" name="Chart 9">
          <a:extLst>
            <a:ext uri="{FF2B5EF4-FFF2-40B4-BE49-F238E27FC236}">
              <a16:creationId xmlns:a16="http://schemas.microsoft.com/office/drawing/2014/main" id="{00000000-0008-0000-0500-00005C33E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18</xdr:col>
      <xdr:colOff>819150</xdr:colOff>
      <xdr:row>4</xdr:row>
      <xdr:rowOff>123825</xdr:rowOff>
    </xdr:from>
    <xdr:ext cx="5048250" cy="2705100"/>
    <xdr:graphicFrame macro="">
      <xdr:nvGraphicFramePr>
        <xdr:cNvPr id="1825730388" name="Chart 10">
          <a:extLst>
            <a:ext uri="{FF2B5EF4-FFF2-40B4-BE49-F238E27FC236}">
              <a16:creationId xmlns:a16="http://schemas.microsoft.com/office/drawing/2014/main" id="{00000000-0008-0000-0500-0000546FD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18</xdr:col>
      <xdr:colOff>819150</xdr:colOff>
      <xdr:row>19</xdr:row>
      <xdr:rowOff>123825</xdr:rowOff>
    </xdr:from>
    <xdr:ext cx="5048250" cy="2705100"/>
    <xdr:graphicFrame macro="">
      <xdr:nvGraphicFramePr>
        <xdr:cNvPr id="2076808205" name="Chart 11">
          <a:extLst>
            <a:ext uri="{FF2B5EF4-FFF2-40B4-BE49-F238E27FC236}">
              <a16:creationId xmlns:a16="http://schemas.microsoft.com/office/drawing/2014/main" id="{00000000-0008-0000-0500-00000D94C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18</xdr:col>
      <xdr:colOff>800100</xdr:colOff>
      <xdr:row>33</xdr:row>
      <xdr:rowOff>114300</xdr:rowOff>
    </xdr:from>
    <xdr:ext cx="5048250" cy="2705100"/>
    <xdr:graphicFrame macro="">
      <xdr:nvGraphicFramePr>
        <xdr:cNvPr id="1190761412" name="Chart 12">
          <a:extLst>
            <a:ext uri="{FF2B5EF4-FFF2-40B4-BE49-F238E27FC236}">
              <a16:creationId xmlns:a16="http://schemas.microsoft.com/office/drawing/2014/main" id="{00000000-0008-0000-0500-0000C493F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24</xdr:col>
      <xdr:colOff>819150</xdr:colOff>
      <xdr:row>4</xdr:row>
      <xdr:rowOff>123825</xdr:rowOff>
    </xdr:from>
    <xdr:ext cx="5048250" cy="2705100"/>
    <xdr:graphicFrame macro="">
      <xdr:nvGraphicFramePr>
        <xdr:cNvPr id="2033151948" name="Chart 13">
          <a:extLst>
            <a:ext uri="{FF2B5EF4-FFF2-40B4-BE49-F238E27FC236}">
              <a16:creationId xmlns:a16="http://schemas.microsoft.com/office/drawing/2014/main" id="{00000000-0008-0000-0500-0000CC6F2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5" sqref="B5:F5"/>
    </sheetView>
  </sheetViews>
  <sheetFormatPr defaultColWidth="11.19921875" defaultRowHeight="15" customHeight="1"/>
  <cols>
    <col min="1" max="1" width="24.09765625" customWidth="1"/>
    <col min="2" max="5" width="10.59765625" customWidth="1"/>
    <col min="6" max="6" width="33.09765625" customWidth="1"/>
    <col min="7" max="26" width="10.59765625" customWidth="1"/>
  </cols>
  <sheetData>
    <row r="1" spans="1:26" ht="15.75" customHeight="1"/>
    <row r="2" spans="1:26" ht="15.75" customHeight="1">
      <c r="B2" s="24" t="s">
        <v>0</v>
      </c>
      <c r="C2" s="25"/>
      <c r="D2" s="25"/>
      <c r="E2" s="25"/>
      <c r="F2" s="25"/>
    </row>
    <row r="3" spans="1:26" ht="346.5" customHeight="1">
      <c r="B3" s="26" t="s">
        <v>1</v>
      </c>
      <c r="C3" s="25"/>
      <c r="D3" s="25"/>
      <c r="E3" s="25"/>
      <c r="F3" s="25"/>
      <c r="G3" s="1"/>
    </row>
    <row r="4" spans="1:26" ht="36" customHeight="1">
      <c r="B4" s="27" t="s">
        <v>2</v>
      </c>
      <c r="C4" s="25"/>
      <c r="D4" s="25"/>
      <c r="E4" s="25"/>
      <c r="F4" s="25"/>
      <c r="G4" s="1"/>
    </row>
    <row r="5" spans="1:26" ht="24" customHeight="1">
      <c r="A5" s="2"/>
      <c r="B5" s="28" t="s">
        <v>3</v>
      </c>
      <c r="C5" s="25"/>
      <c r="D5" s="25"/>
      <c r="E5" s="25"/>
      <c r="F5" s="2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8" t="s">
        <v>4</v>
      </c>
      <c r="C6" s="25"/>
      <c r="D6" s="25"/>
      <c r="E6" s="25"/>
      <c r="F6" s="2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8" t="s">
        <v>5</v>
      </c>
      <c r="C7" s="25"/>
      <c r="D7" s="25"/>
      <c r="E7" s="25"/>
      <c r="F7" s="2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8" t="s">
        <v>6</v>
      </c>
      <c r="C8" s="25"/>
      <c r="D8" s="25"/>
      <c r="E8" s="25"/>
      <c r="F8" s="2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8" t="s">
        <v>7</v>
      </c>
      <c r="C9" s="25"/>
      <c r="D9" s="25"/>
      <c r="E9" s="25"/>
      <c r="F9" s="2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7:F7"/>
    <mergeCell ref="B8:F8"/>
    <mergeCell ref="B9:F9"/>
    <mergeCell ref="B2:F2"/>
    <mergeCell ref="B3:F3"/>
    <mergeCell ref="B4:F4"/>
    <mergeCell ref="B5:F5"/>
    <mergeCell ref="B6:F6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1.19921875" defaultRowHeight="15" customHeight="1"/>
  <cols>
    <col min="1" max="1" width="24.09765625" customWidth="1"/>
    <col min="2" max="5" width="10.59765625" customWidth="1"/>
    <col min="6" max="6" width="33.09765625" customWidth="1"/>
    <col min="7" max="26" width="10.59765625" customWidth="1"/>
  </cols>
  <sheetData>
    <row r="1" spans="1:26" ht="15.75" customHeight="1"/>
    <row r="2" spans="1:26" ht="15.75" customHeight="1">
      <c r="B2" s="24"/>
      <c r="C2" s="25"/>
      <c r="D2" s="25"/>
      <c r="E2" s="25"/>
      <c r="F2" s="25"/>
    </row>
    <row r="3" spans="1:26" ht="27.75" customHeight="1">
      <c r="B3" s="29" t="s">
        <v>8</v>
      </c>
      <c r="C3" s="25"/>
      <c r="D3" s="25"/>
      <c r="E3" s="25"/>
      <c r="F3" s="25"/>
      <c r="G3" s="1"/>
    </row>
    <row r="4" spans="1:26" ht="315.75" customHeight="1">
      <c r="B4" s="26" t="s">
        <v>9</v>
      </c>
      <c r="C4" s="25"/>
      <c r="D4" s="25"/>
      <c r="E4" s="25"/>
      <c r="F4" s="25"/>
      <c r="G4" s="1"/>
    </row>
    <row r="5" spans="1:26" ht="111" customHeight="1">
      <c r="B5" s="25"/>
      <c r="C5" s="25"/>
      <c r="D5" s="25"/>
      <c r="E5" s="25"/>
      <c r="F5" s="25"/>
      <c r="G5" s="1"/>
    </row>
    <row r="6" spans="1:26" ht="24" customHeight="1">
      <c r="A6" s="2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F2"/>
    <mergeCell ref="B3:F3"/>
    <mergeCell ref="B4:F5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4" workbookViewId="0"/>
  </sheetViews>
  <sheetFormatPr defaultColWidth="11.19921875" defaultRowHeight="15" customHeight="1"/>
  <cols>
    <col min="1" max="1" width="24.09765625" customWidth="1"/>
    <col min="2" max="5" width="10.59765625" customWidth="1"/>
    <col min="6" max="6" width="33.09765625" customWidth="1"/>
    <col min="7" max="26" width="10.59765625" customWidth="1"/>
  </cols>
  <sheetData>
    <row r="1" spans="1:26" ht="15.75" customHeight="1"/>
    <row r="2" spans="1:26" ht="27.75" customHeight="1">
      <c r="B2" s="29"/>
      <c r="C2" s="25"/>
      <c r="D2" s="25"/>
      <c r="E2" s="25"/>
      <c r="F2" s="25"/>
      <c r="G2" s="1"/>
    </row>
    <row r="3" spans="1:26" ht="33.75" customHeight="1">
      <c r="A3" s="31"/>
      <c r="B3" s="29" t="s">
        <v>10</v>
      </c>
      <c r="C3" s="25"/>
      <c r="D3" s="25"/>
      <c r="E3" s="25"/>
      <c r="F3" s="25"/>
      <c r="G3" s="1"/>
    </row>
    <row r="4" spans="1:26" ht="126.75" customHeight="1">
      <c r="A4" s="25"/>
      <c r="B4" s="26" t="s">
        <v>11</v>
      </c>
      <c r="C4" s="25"/>
      <c r="D4" s="25"/>
      <c r="E4" s="25"/>
      <c r="F4" s="25"/>
      <c r="G4" s="1"/>
    </row>
    <row r="5" spans="1:26" ht="24.75" customHeight="1">
      <c r="A5" s="5"/>
      <c r="B5" s="25"/>
      <c r="C5" s="25"/>
      <c r="D5" s="25"/>
      <c r="E5" s="25"/>
      <c r="F5" s="25"/>
      <c r="G5" s="1"/>
    </row>
    <row r="6" spans="1:26" ht="157.5" customHeight="1">
      <c r="A6" s="5"/>
      <c r="B6" s="26" t="s">
        <v>12</v>
      </c>
      <c r="C6" s="25"/>
      <c r="D6" s="25"/>
      <c r="E6" s="25"/>
      <c r="F6" s="25"/>
      <c r="G6" s="1"/>
    </row>
    <row r="7" spans="1:26" ht="84.75" customHeight="1">
      <c r="A7" s="5"/>
      <c r="B7" s="26" t="s">
        <v>13</v>
      </c>
      <c r="C7" s="25"/>
      <c r="D7" s="25"/>
      <c r="E7" s="25"/>
      <c r="F7" s="25"/>
      <c r="G7" s="1"/>
    </row>
    <row r="8" spans="1:26" ht="159" customHeight="1">
      <c r="A8" s="5"/>
      <c r="B8" s="32"/>
      <c r="C8" s="25"/>
      <c r="D8" s="25"/>
      <c r="E8" s="25"/>
      <c r="F8" s="25"/>
      <c r="G8" s="1"/>
    </row>
    <row r="9" spans="1:26" ht="133.5" customHeight="1">
      <c r="B9" s="26" t="s">
        <v>14</v>
      </c>
      <c r="C9" s="25"/>
      <c r="D9" s="25"/>
      <c r="E9" s="25"/>
      <c r="F9" s="25"/>
      <c r="G9" s="1"/>
    </row>
    <row r="10" spans="1:26" ht="39" customHeight="1">
      <c r="B10" s="29"/>
      <c r="C10" s="25"/>
      <c r="D10" s="25"/>
      <c r="E10" s="25"/>
      <c r="F10" s="25"/>
      <c r="G10" s="1"/>
    </row>
    <row r="11" spans="1:26" ht="27.75" customHeight="1">
      <c r="A11" s="2"/>
      <c r="B11" s="4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.75" customHeight="1">
      <c r="A12" s="2"/>
      <c r="B12" s="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.75" customHeight="1">
      <c r="A13" s="2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.75" customHeight="1">
      <c r="A14" s="2"/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.75" customHeight="1">
      <c r="A15" s="2"/>
      <c r="B15" s="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7.7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7.7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.7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.7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7.7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.7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7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7.7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.7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7.7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B29" s="6"/>
    </row>
    <row r="30" spans="1:26" ht="33" customHeight="1">
      <c r="B30" s="30"/>
      <c r="C30" s="25"/>
      <c r="D30" s="25"/>
      <c r="E30" s="25"/>
      <c r="F30" s="25"/>
    </row>
    <row r="31" spans="1:26" ht="24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9:F9"/>
    <mergeCell ref="B10:F10"/>
    <mergeCell ref="B30:F30"/>
    <mergeCell ref="B2:F2"/>
    <mergeCell ref="A3:A4"/>
    <mergeCell ref="B3:F3"/>
    <mergeCell ref="B4:F5"/>
    <mergeCell ref="B6:F6"/>
    <mergeCell ref="B7:F7"/>
    <mergeCell ref="B8:F8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40" workbookViewId="0">
      <selection activeCell="B5" sqref="B5"/>
    </sheetView>
  </sheetViews>
  <sheetFormatPr defaultColWidth="11.19921875" defaultRowHeight="15" customHeight="1"/>
  <cols>
    <col min="1" max="1" width="24.09765625" customWidth="1"/>
    <col min="2" max="5" width="10.59765625" customWidth="1"/>
    <col min="6" max="6" width="33.09765625" customWidth="1"/>
    <col min="7" max="26" width="10.59765625" customWidth="1"/>
  </cols>
  <sheetData>
    <row r="1" spans="1:26" ht="15.75" customHeight="1"/>
    <row r="2" spans="1:26" ht="15.75" customHeight="1">
      <c r="B2" s="24"/>
      <c r="C2" s="25"/>
      <c r="D2" s="25"/>
      <c r="E2" s="25"/>
      <c r="F2" s="25"/>
    </row>
    <row r="3" spans="1:26" ht="96" customHeight="1">
      <c r="B3" s="26" t="s">
        <v>15</v>
      </c>
      <c r="C3" s="25"/>
      <c r="D3" s="25"/>
      <c r="E3" s="25"/>
      <c r="F3" s="25"/>
      <c r="G3" s="1"/>
    </row>
    <row r="4" spans="1:26" ht="39" customHeight="1">
      <c r="B4" s="29" t="s">
        <v>16</v>
      </c>
      <c r="C4" s="25"/>
      <c r="D4" s="25"/>
      <c r="E4" s="25"/>
      <c r="F4" s="25"/>
      <c r="G4" s="1"/>
    </row>
    <row r="5" spans="1:26" ht="27.75" customHeight="1">
      <c r="A5" s="2"/>
      <c r="B5" s="4" t="s">
        <v>17</v>
      </c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.75" customHeight="1">
      <c r="A6" s="2"/>
      <c r="B6" s="4" t="s">
        <v>18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>
      <c r="A7" s="2"/>
      <c r="B7" s="4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7.75" customHeight="1">
      <c r="A8" s="2"/>
      <c r="B8" s="4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7.75" customHeight="1">
      <c r="A9" s="2"/>
      <c r="B9" s="4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>
      <c r="A10" s="2"/>
      <c r="B10" s="4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7.75" customHeight="1">
      <c r="A11" s="2"/>
      <c r="B11" s="4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.75" customHeight="1">
      <c r="A12" s="2"/>
      <c r="B12" s="4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.75" customHeight="1">
      <c r="A13" s="2"/>
      <c r="B13" s="4" t="s">
        <v>25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7.75" customHeight="1">
      <c r="A14" s="2"/>
      <c r="B14" s="4" t="s">
        <v>26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.75" customHeight="1">
      <c r="A15" s="2"/>
      <c r="B15" s="4" t="s">
        <v>27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7.75" customHeight="1">
      <c r="A16" s="2"/>
      <c r="B16" s="4" t="s">
        <v>28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7.75" customHeight="1">
      <c r="A17" s="2"/>
      <c r="B17" s="4" t="s">
        <v>29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7.75" customHeight="1">
      <c r="A18" s="2"/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2"/>
      <c r="B19" s="4" t="s">
        <v>31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.75" customHeight="1">
      <c r="A20" s="2"/>
      <c r="B20" s="4" t="s">
        <v>32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>
      <c r="A21" s="2"/>
      <c r="B21" s="4" t="s">
        <v>33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.75" customHeight="1">
      <c r="A22" s="2"/>
      <c r="B22" s="4" t="s">
        <v>34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B23" s="6"/>
    </row>
    <row r="24" spans="1:26" ht="33" customHeight="1">
      <c r="B24" s="30" t="s">
        <v>35</v>
      </c>
      <c r="C24" s="25"/>
      <c r="D24" s="25"/>
      <c r="E24" s="25"/>
      <c r="F24" s="25"/>
    </row>
    <row r="25" spans="1:26" ht="24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4" t="s">
        <v>37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4" t="s">
        <v>38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4" t="s">
        <v>39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4" t="s">
        <v>40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4" t="s">
        <v>41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4" t="s">
        <v>42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4" t="s">
        <v>43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4" t="s">
        <v>44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4" t="s">
        <v>45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4" t="s">
        <v>46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4" t="s">
        <v>47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4" t="s">
        <v>48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4" t="s">
        <v>49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4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4" t="s">
        <v>51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4" t="s">
        <v>52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4" t="s">
        <v>53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4" t="s">
        <v>54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4" t="s">
        <v>55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4" t="s">
        <v>56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4" t="s">
        <v>57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4" t="s">
        <v>58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4" t="s">
        <v>59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4" t="s">
        <v>60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4" t="s">
        <v>61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F2"/>
    <mergeCell ref="B3:F3"/>
    <mergeCell ref="B4:F4"/>
    <mergeCell ref="B24:F24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0"/>
  <sheetViews>
    <sheetView workbookViewId="0">
      <selection activeCell="M29" sqref="M29:M30"/>
    </sheetView>
  </sheetViews>
  <sheetFormatPr defaultColWidth="11.19921875" defaultRowHeight="15" customHeight="1"/>
  <cols>
    <col min="1" max="1" width="7.796875" customWidth="1"/>
    <col min="2" max="2" width="15.69921875" customWidth="1"/>
    <col min="3" max="3" width="16" customWidth="1"/>
    <col min="4" max="4" width="20.296875" customWidth="1"/>
    <col min="5" max="5" width="19.09765625" customWidth="1"/>
    <col min="6" max="6" width="14.796875" customWidth="1"/>
    <col min="7" max="7" width="19.796875" customWidth="1"/>
    <col min="8" max="8" width="17.09765625" customWidth="1"/>
    <col min="9" max="9" width="27.296875" customWidth="1"/>
    <col min="10" max="10" width="19.296875" customWidth="1"/>
    <col min="11" max="11" width="26.296875" customWidth="1"/>
    <col min="12" max="12" width="24.796875" customWidth="1"/>
    <col min="13" max="13" width="17.3984375" customWidth="1"/>
    <col min="14" max="14" width="19" customWidth="1"/>
    <col min="15" max="15" width="20.69921875" customWidth="1"/>
    <col min="16" max="17" width="10.796875" customWidth="1"/>
    <col min="18" max="18" width="13.296875" customWidth="1"/>
    <col min="19" max="19" width="17.296875" customWidth="1"/>
    <col min="20" max="26" width="10.59765625" customWidth="1"/>
  </cols>
  <sheetData>
    <row r="1" spans="1:19" ht="15.75" customHeight="1">
      <c r="B1" s="33" t="s">
        <v>62</v>
      </c>
      <c r="C1" s="25"/>
      <c r="D1" s="25"/>
      <c r="E1" s="25"/>
      <c r="F1" s="2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.75" customHeight="1">
      <c r="B2" s="25"/>
      <c r="C2" s="25"/>
      <c r="D2" s="25"/>
      <c r="E2" s="25"/>
      <c r="F2" s="2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5.75" customHeight="1">
      <c r="B3" s="25"/>
      <c r="C3" s="25"/>
      <c r="D3" s="25"/>
      <c r="E3" s="25"/>
      <c r="F3" s="2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0" customHeight="1">
      <c r="B4" s="25"/>
      <c r="C4" s="25"/>
      <c r="D4" s="25"/>
      <c r="E4" s="25"/>
      <c r="F4" s="2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9.5" customHeight="1">
      <c r="B5" s="34" t="s">
        <v>63</v>
      </c>
      <c r="C5" s="25"/>
      <c r="D5" s="25"/>
      <c r="E5" s="25"/>
      <c r="F5" s="2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9.5" customHeight="1">
      <c r="B6" s="35" t="s">
        <v>64</v>
      </c>
      <c r="C6" s="25"/>
      <c r="D6" s="25"/>
      <c r="E6" s="25"/>
      <c r="F6" s="2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.75" customHeight="1">
      <c r="A7" s="44" t="s">
        <v>65</v>
      </c>
      <c r="B7" s="45" t="s">
        <v>66</v>
      </c>
      <c r="C7" s="45" t="s">
        <v>67</v>
      </c>
      <c r="D7" s="45" t="s">
        <v>68</v>
      </c>
      <c r="E7" s="45" t="s">
        <v>69</v>
      </c>
      <c r="F7" s="45" t="s">
        <v>70</v>
      </c>
      <c r="G7" s="45" t="s">
        <v>71</v>
      </c>
      <c r="H7" s="45" t="s">
        <v>72</v>
      </c>
      <c r="I7" s="45" t="s">
        <v>73</v>
      </c>
      <c r="J7" s="45" t="s">
        <v>74</v>
      </c>
      <c r="K7" s="45" t="s">
        <v>75</v>
      </c>
      <c r="L7" s="45" t="s">
        <v>76</v>
      </c>
      <c r="M7" s="45" t="s">
        <v>77</v>
      </c>
      <c r="N7" s="45" t="s">
        <v>78</v>
      </c>
      <c r="O7" s="45" t="s">
        <v>79</v>
      </c>
      <c r="P7" s="45" t="s">
        <v>80</v>
      </c>
      <c r="Q7" s="45" t="s">
        <v>81</v>
      </c>
      <c r="R7" s="45" t="s">
        <v>82</v>
      </c>
      <c r="S7" s="46" t="s">
        <v>83</v>
      </c>
    </row>
    <row r="8" spans="1:19" ht="15.75" customHeight="1">
      <c r="A8" s="47" t="s">
        <v>84</v>
      </c>
      <c r="B8" s="54">
        <v>10000</v>
      </c>
      <c r="C8" s="55">
        <v>8000</v>
      </c>
      <c r="D8" s="55">
        <v>1500</v>
      </c>
      <c r="E8" s="55">
        <v>2000</v>
      </c>
      <c r="F8" s="55">
        <v>300</v>
      </c>
      <c r="G8" s="55">
        <v>1500</v>
      </c>
      <c r="H8" s="55">
        <v>1300</v>
      </c>
      <c r="I8" s="55">
        <v>1000</v>
      </c>
      <c r="J8" s="7">
        <v>30</v>
      </c>
      <c r="K8" s="7">
        <v>2</v>
      </c>
      <c r="L8" s="7">
        <v>45</v>
      </c>
      <c r="M8" s="7">
        <v>100</v>
      </c>
      <c r="N8" s="7">
        <v>5000</v>
      </c>
      <c r="O8" s="7">
        <v>75</v>
      </c>
      <c r="P8" s="7">
        <v>8000</v>
      </c>
      <c r="Q8" s="7">
        <v>5000</v>
      </c>
      <c r="R8" s="7">
        <v>7500</v>
      </c>
      <c r="S8" s="8">
        <v>1200</v>
      </c>
    </row>
    <row r="9" spans="1:19" ht="15.75" customHeight="1">
      <c r="A9" s="48" t="s">
        <v>85</v>
      </c>
      <c r="B9" s="56">
        <v>8000</v>
      </c>
      <c r="C9" s="57">
        <v>7000</v>
      </c>
      <c r="D9" s="57">
        <v>2000</v>
      </c>
      <c r="E9" s="57">
        <v>1300</v>
      </c>
      <c r="F9" s="57">
        <v>300</v>
      </c>
      <c r="G9" s="57">
        <v>1200</v>
      </c>
      <c r="H9" s="57">
        <v>1100</v>
      </c>
      <c r="I9" s="57">
        <v>900</v>
      </c>
      <c r="J9" s="10">
        <v>20</v>
      </c>
      <c r="K9" s="10">
        <v>2</v>
      </c>
      <c r="L9" s="10">
        <v>40</v>
      </c>
      <c r="M9" s="10">
        <v>70</v>
      </c>
      <c r="N9" s="10">
        <v>4000</v>
      </c>
      <c r="O9" s="10">
        <v>60</v>
      </c>
      <c r="P9" s="10">
        <v>7000</v>
      </c>
      <c r="Q9" s="10">
        <v>4000</v>
      </c>
      <c r="R9" s="10">
        <v>7000</v>
      </c>
      <c r="S9" s="11">
        <v>1000</v>
      </c>
    </row>
    <row r="10" spans="1:19" ht="15.75" customHeight="1">
      <c r="A10" s="48" t="s">
        <v>86</v>
      </c>
      <c r="B10" s="56">
        <v>9000</v>
      </c>
      <c r="C10" s="57">
        <v>7900</v>
      </c>
      <c r="D10" s="57">
        <v>2100</v>
      </c>
      <c r="E10" s="57">
        <v>1500</v>
      </c>
      <c r="F10" s="57">
        <v>300</v>
      </c>
      <c r="G10" s="57">
        <v>1400</v>
      </c>
      <c r="H10" s="57">
        <v>1200</v>
      </c>
      <c r="I10" s="57">
        <v>1000</v>
      </c>
      <c r="J10" s="10">
        <v>35</v>
      </c>
      <c r="K10" s="10">
        <v>3</v>
      </c>
      <c r="L10" s="10">
        <v>40</v>
      </c>
      <c r="M10" s="10">
        <v>80</v>
      </c>
      <c r="N10" s="10">
        <v>5200</v>
      </c>
      <c r="O10" s="10">
        <v>65</v>
      </c>
      <c r="P10" s="10">
        <v>7500</v>
      </c>
      <c r="Q10" s="10">
        <v>4800</v>
      </c>
      <c r="R10" s="10">
        <v>6500</v>
      </c>
      <c r="S10" s="11">
        <v>1100</v>
      </c>
    </row>
    <row r="11" spans="1:19" ht="15.75" customHeight="1">
      <c r="A11" s="48" t="s">
        <v>87</v>
      </c>
      <c r="B11" s="58"/>
      <c r="C11" s="59"/>
      <c r="D11" s="59"/>
      <c r="E11" s="59"/>
      <c r="F11" s="59"/>
      <c r="G11" s="59"/>
      <c r="H11" s="59"/>
      <c r="I11" s="59"/>
      <c r="J11" s="12"/>
      <c r="K11" s="12"/>
      <c r="L11" s="12"/>
      <c r="M11" s="12"/>
      <c r="N11" s="12"/>
      <c r="O11" s="12"/>
      <c r="P11" s="12"/>
      <c r="Q11" s="12"/>
      <c r="R11" s="12"/>
      <c r="S11" s="13"/>
    </row>
    <row r="12" spans="1:19" ht="15.75" customHeight="1">
      <c r="A12" s="48" t="s">
        <v>88</v>
      </c>
      <c r="B12" s="58"/>
      <c r="C12" s="59"/>
      <c r="D12" s="59"/>
      <c r="E12" s="59"/>
      <c r="F12" s="59"/>
      <c r="G12" s="59"/>
      <c r="H12" s="59"/>
      <c r="I12" s="59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19" ht="15.75" customHeight="1">
      <c r="A13" s="48" t="s">
        <v>89</v>
      </c>
      <c r="B13" s="58"/>
      <c r="C13" s="59"/>
      <c r="D13" s="59"/>
      <c r="E13" s="59"/>
      <c r="F13" s="59"/>
      <c r="G13" s="59"/>
      <c r="H13" s="59"/>
      <c r="I13" s="59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19" ht="15.75" customHeight="1">
      <c r="A14" s="48" t="s">
        <v>90</v>
      </c>
      <c r="B14" s="58"/>
      <c r="C14" s="59"/>
      <c r="D14" s="59"/>
      <c r="E14" s="59"/>
      <c r="F14" s="59"/>
      <c r="G14" s="59"/>
      <c r="H14" s="59"/>
      <c r="I14" s="59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19" ht="15.75" customHeight="1">
      <c r="A15" s="48" t="s">
        <v>91</v>
      </c>
      <c r="B15" s="58"/>
      <c r="C15" s="59"/>
      <c r="D15" s="59"/>
      <c r="E15" s="59"/>
      <c r="F15" s="59"/>
      <c r="G15" s="59"/>
      <c r="H15" s="59"/>
      <c r="I15" s="59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19" ht="15.75" customHeight="1">
      <c r="A16" s="48" t="s">
        <v>92</v>
      </c>
      <c r="B16" s="58"/>
      <c r="C16" s="59"/>
      <c r="D16" s="59"/>
      <c r="E16" s="59"/>
      <c r="F16" s="59"/>
      <c r="G16" s="59"/>
      <c r="H16" s="59"/>
      <c r="I16" s="59"/>
      <c r="J16" s="12"/>
      <c r="K16" s="12"/>
      <c r="L16" s="12"/>
      <c r="M16" s="12"/>
      <c r="N16" s="12"/>
      <c r="O16" s="12"/>
      <c r="P16" s="12"/>
      <c r="Q16" s="12"/>
      <c r="R16" s="12"/>
      <c r="S16" s="13"/>
    </row>
    <row r="17" spans="1:19" ht="15.75" customHeight="1">
      <c r="A17" s="48" t="s">
        <v>93</v>
      </c>
      <c r="B17" s="58"/>
      <c r="C17" s="59"/>
      <c r="D17" s="59"/>
      <c r="E17" s="59"/>
      <c r="F17" s="59"/>
      <c r="G17" s="59"/>
      <c r="H17" s="59"/>
      <c r="I17" s="59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ht="15.75" customHeight="1">
      <c r="A18" s="48" t="s">
        <v>94</v>
      </c>
      <c r="B18" s="58"/>
      <c r="C18" s="59"/>
      <c r="D18" s="59"/>
      <c r="E18" s="59"/>
      <c r="F18" s="59"/>
      <c r="G18" s="59"/>
      <c r="H18" s="59"/>
      <c r="I18" s="59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 ht="15.75" customHeight="1">
      <c r="A19" s="49" t="s">
        <v>95</v>
      </c>
      <c r="B19" s="60"/>
      <c r="C19" s="61"/>
      <c r="D19" s="61"/>
      <c r="E19" s="61"/>
      <c r="F19" s="61"/>
      <c r="G19" s="61"/>
      <c r="H19" s="61"/>
      <c r="I19" s="61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15.75" customHeight="1">
      <c r="A20" s="1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customHeight="1">
      <c r="A21" s="16"/>
      <c r="B21" s="50" t="s">
        <v>96</v>
      </c>
      <c r="C21" s="51"/>
      <c r="D21" s="51"/>
      <c r="E21" s="51"/>
      <c r="F21" s="5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5.75" customHeight="1">
      <c r="A22" s="16"/>
      <c r="B22" s="51"/>
      <c r="C22" s="51"/>
      <c r="D22" s="51"/>
      <c r="E22" s="51"/>
      <c r="F22" s="5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5.75" customHeight="1">
      <c r="B23" s="51"/>
      <c r="C23" s="51"/>
      <c r="D23" s="51"/>
      <c r="E23" s="51"/>
      <c r="F23" s="5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5.75" customHeight="1">
      <c r="B24" s="52" t="s">
        <v>97</v>
      </c>
      <c r="C24" s="52"/>
      <c r="D24" s="52"/>
      <c r="E24" s="52"/>
      <c r="F24" s="52"/>
      <c r="G24" s="5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5.75" customHeight="1">
      <c r="B25" s="39" t="s">
        <v>98</v>
      </c>
      <c r="C25" s="40"/>
      <c r="D25" s="40"/>
      <c r="E25" s="17"/>
      <c r="F25" s="1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5.75" customHeight="1">
      <c r="A26" s="41" t="s">
        <v>65</v>
      </c>
      <c r="B26" s="42" t="s">
        <v>99</v>
      </c>
      <c r="C26" s="42" t="s">
        <v>100</v>
      </c>
      <c r="D26" s="42" t="s">
        <v>101</v>
      </c>
      <c r="E26" s="42" t="s">
        <v>102</v>
      </c>
      <c r="F26" s="42" t="s">
        <v>103</v>
      </c>
      <c r="G26" s="42" t="s">
        <v>104</v>
      </c>
      <c r="H26" s="42" t="s">
        <v>105</v>
      </c>
      <c r="I26" s="42" t="s">
        <v>106</v>
      </c>
      <c r="J26" s="42" t="s">
        <v>107</v>
      </c>
      <c r="K26" s="42" t="s">
        <v>108</v>
      </c>
      <c r="L26" s="42" t="s">
        <v>109</v>
      </c>
      <c r="M26" s="42" t="s">
        <v>110</v>
      </c>
      <c r="N26" s="43" t="s">
        <v>111</v>
      </c>
      <c r="O26" s="5"/>
      <c r="P26" s="5"/>
      <c r="Q26" s="5"/>
      <c r="R26" s="5"/>
      <c r="S26" s="5"/>
    </row>
    <row r="27" spans="1:19" ht="15.75" customHeight="1">
      <c r="A27" s="48" t="s">
        <v>84</v>
      </c>
      <c r="B27" s="9">
        <f t="shared" ref="B27:B38" si="0">IFERROR((B8 / C8) * 100,0)</f>
        <v>125</v>
      </c>
      <c r="C27" s="10">
        <f t="shared" ref="C27:C38" si="1">IFERROR( ((E8 - F8) / F8) * 100,0)</f>
        <v>566.66666666666674</v>
      </c>
      <c r="D27" s="7">
        <f t="shared" ref="D27:D38" si="2">G8 - H8</f>
        <v>200</v>
      </c>
      <c r="E27" s="10">
        <f t="shared" ref="E27:E38" si="3">IFERROR( B8 / I8,0)</f>
        <v>10</v>
      </c>
      <c r="F27" s="10">
        <f t="shared" ref="F27:F38" si="4">IFERROR(B8 / J8,0)</f>
        <v>333.33333333333331</v>
      </c>
      <c r="G27" s="7">
        <f t="shared" ref="G27:G38" si="5">L8 * J8</f>
        <v>1350</v>
      </c>
      <c r="H27" s="7">
        <f t="shared" ref="H27:H38" si="6">(L8 * J8) * K8</f>
        <v>2700</v>
      </c>
      <c r="I27" s="10">
        <f t="shared" ref="I27:I38" si="7">IFERROR( C8 / M8,0)</f>
        <v>80</v>
      </c>
      <c r="J27" s="10">
        <f t="shared" ref="J27:J38" si="8">IFERROR( (O8 / N8) * 100,0)</f>
        <v>1.5</v>
      </c>
      <c r="K27" s="10">
        <f t="shared" ref="K27:K38" si="9">IFERROR( (Q8 / P8) * 100,0)</f>
        <v>62.5</v>
      </c>
      <c r="L27" s="10">
        <f t="shared" ref="L27:L38" si="10">IFERROR( (I8 / P8) * 1000,0)</f>
        <v>125</v>
      </c>
      <c r="M27" s="10">
        <f t="shared" ref="M27:M38" si="11">IFERROR(I8 / Q8,0)</f>
        <v>0.2</v>
      </c>
      <c r="N27" s="11">
        <f t="shared" ref="N27:N38" si="12">IFERROR( (S8 / R8) * 100,0)</f>
        <v>16</v>
      </c>
      <c r="O27" s="5"/>
      <c r="P27" s="5"/>
      <c r="Q27" s="5"/>
      <c r="R27" s="5"/>
      <c r="S27" s="5"/>
    </row>
    <row r="28" spans="1:19" ht="15.75" customHeight="1">
      <c r="A28" s="48" t="s">
        <v>85</v>
      </c>
      <c r="B28" s="9">
        <f t="shared" si="0"/>
        <v>114.28571428571428</v>
      </c>
      <c r="C28" s="10">
        <f t="shared" si="1"/>
        <v>333.33333333333337</v>
      </c>
      <c r="D28" s="10">
        <f t="shared" si="2"/>
        <v>100</v>
      </c>
      <c r="E28" s="10">
        <f t="shared" si="3"/>
        <v>8.8888888888888893</v>
      </c>
      <c r="F28" s="10">
        <f t="shared" si="4"/>
        <v>400</v>
      </c>
      <c r="G28" s="10">
        <f t="shared" si="5"/>
        <v>800</v>
      </c>
      <c r="H28" s="10">
        <f t="shared" si="6"/>
        <v>1600</v>
      </c>
      <c r="I28" s="10">
        <f t="shared" si="7"/>
        <v>100</v>
      </c>
      <c r="J28" s="10">
        <f t="shared" si="8"/>
        <v>1.5</v>
      </c>
      <c r="K28" s="10">
        <f t="shared" si="9"/>
        <v>57.142857142857139</v>
      </c>
      <c r="L28" s="10">
        <f t="shared" si="10"/>
        <v>128.57142857142856</v>
      </c>
      <c r="M28" s="10">
        <f t="shared" si="11"/>
        <v>0.22500000000000001</v>
      </c>
      <c r="N28" s="11">
        <f t="shared" si="12"/>
        <v>14.285714285714285</v>
      </c>
      <c r="O28" s="5"/>
      <c r="P28" s="5"/>
      <c r="Q28" s="5"/>
      <c r="R28" s="5"/>
      <c r="S28" s="5"/>
    </row>
    <row r="29" spans="1:19" ht="15.75" customHeight="1">
      <c r="A29" s="48" t="s">
        <v>86</v>
      </c>
      <c r="B29" s="9">
        <f t="shared" si="0"/>
        <v>113.9240506329114</v>
      </c>
      <c r="C29" s="10">
        <f t="shared" si="1"/>
        <v>400</v>
      </c>
      <c r="D29" s="10">
        <f t="shared" si="2"/>
        <v>200</v>
      </c>
      <c r="E29" s="10">
        <f t="shared" si="3"/>
        <v>9</v>
      </c>
      <c r="F29" s="10">
        <f t="shared" si="4"/>
        <v>257.14285714285717</v>
      </c>
      <c r="G29" s="10">
        <f t="shared" si="5"/>
        <v>1400</v>
      </c>
      <c r="H29" s="10">
        <f t="shared" si="6"/>
        <v>4200</v>
      </c>
      <c r="I29" s="10">
        <f t="shared" si="7"/>
        <v>98.75</v>
      </c>
      <c r="J29" s="10">
        <f t="shared" si="8"/>
        <v>1.25</v>
      </c>
      <c r="K29" s="10">
        <f t="shared" si="9"/>
        <v>64</v>
      </c>
      <c r="L29" s="10">
        <f t="shared" si="10"/>
        <v>133.33333333333334</v>
      </c>
      <c r="M29" s="10">
        <f t="shared" si="11"/>
        <v>0.20833333333333334</v>
      </c>
      <c r="N29" s="11">
        <f t="shared" si="12"/>
        <v>16.923076923076923</v>
      </c>
      <c r="O29" s="5"/>
      <c r="P29" s="5"/>
      <c r="Q29" s="5"/>
      <c r="R29" s="5"/>
      <c r="S29" s="5"/>
    </row>
    <row r="30" spans="1:19" ht="15.75" customHeight="1">
      <c r="A30" s="48" t="s">
        <v>87</v>
      </c>
      <c r="B30" s="9">
        <f t="shared" si="0"/>
        <v>0</v>
      </c>
      <c r="C30" s="10">
        <f t="shared" si="1"/>
        <v>0</v>
      </c>
      <c r="D30" s="10">
        <f t="shared" si="2"/>
        <v>0</v>
      </c>
      <c r="E30" s="10">
        <f t="shared" si="3"/>
        <v>0</v>
      </c>
      <c r="F30" s="10">
        <f t="shared" si="4"/>
        <v>0</v>
      </c>
      <c r="G30" s="10">
        <f t="shared" si="5"/>
        <v>0</v>
      </c>
      <c r="H30" s="10">
        <f t="shared" si="6"/>
        <v>0</v>
      </c>
      <c r="I30" s="10">
        <f t="shared" si="7"/>
        <v>0</v>
      </c>
      <c r="J30" s="10">
        <f t="shared" si="8"/>
        <v>0</v>
      </c>
      <c r="K30" s="10">
        <f t="shared" si="9"/>
        <v>0</v>
      </c>
      <c r="L30" s="10">
        <f t="shared" si="10"/>
        <v>0</v>
      </c>
      <c r="M30" s="10">
        <f t="shared" si="11"/>
        <v>0</v>
      </c>
      <c r="N30" s="11">
        <f t="shared" si="12"/>
        <v>0</v>
      </c>
      <c r="O30" s="5"/>
      <c r="P30" s="5"/>
      <c r="Q30" s="5"/>
      <c r="R30" s="5"/>
      <c r="S30" s="5"/>
    </row>
    <row r="31" spans="1:19" ht="15.75" customHeight="1">
      <c r="A31" s="48" t="s">
        <v>88</v>
      </c>
      <c r="B31" s="9">
        <f t="shared" si="0"/>
        <v>0</v>
      </c>
      <c r="C31" s="10">
        <f t="shared" si="1"/>
        <v>0</v>
      </c>
      <c r="D31" s="10">
        <f t="shared" si="2"/>
        <v>0</v>
      </c>
      <c r="E31" s="10">
        <f t="shared" si="3"/>
        <v>0</v>
      </c>
      <c r="F31" s="10">
        <f t="shared" si="4"/>
        <v>0</v>
      </c>
      <c r="G31" s="10">
        <f t="shared" si="5"/>
        <v>0</v>
      </c>
      <c r="H31" s="10">
        <f t="shared" si="6"/>
        <v>0</v>
      </c>
      <c r="I31" s="10">
        <f t="shared" si="7"/>
        <v>0</v>
      </c>
      <c r="J31" s="10">
        <f t="shared" si="8"/>
        <v>0</v>
      </c>
      <c r="K31" s="10">
        <f t="shared" si="9"/>
        <v>0</v>
      </c>
      <c r="L31" s="10">
        <f t="shared" si="10"/>
        <v>0</v>
      </c>
      <c r="M31" s="10">
        <f t="shared" si="11"/>
        <v>0</v>
      </c>
      <c r="N31" s="11">
        <f t="shared" si="12"/>
        <v>0</v>
      </c>
      <c r="O31" s="5"/>
      <c r="P31" s="5"/>
      <c r="Q31" s="5"/>
      <c r="R31" s="5"/>
      <c r="S31" s="5"/>
    </row>
    <row r="32" spans="1:19" ht="15.75" customHeight="1">
      <c r="A32" s="48" t="s">
        <v>89</v>
      </c>
      <c r="B32" s="9">
        <f t="shared" si="0"/>
        <v>0</v>
      </c>
      <c r="C32" s="10">
        <f t="shared" si="1"/>
        <v>0</v>
      </c>
      <c r="D32" s="10">
        <f t="shared" si="2"/>
        <v>0</v>
      </c>
      <c r="E32" s="10">
        <f t="shared" si="3"/>
        <v>0</v>
      </c>
      <c r="F32" s="10">
        <f t="shared" si="4"/>
        <v>0</v>
      </c>
      <c r="G32" s="10">
        <f t="shared" si="5"/>
        <v>0</v>
      </c>
      <c r="H32" s="10">
        <f t="shared" si="6"/>
        <v>0</v>
      </c>
      <c r="I32" s="10">
        <f t="shared" si="7"/>
        <v>0</v>
      </c>
      <c r="J32" s="10">
        <f t="shared" si="8"/>
        <v>0</v>
      </c>
      <c r="K32" s="10">
        <f t="shared" si="9"/>
        <v>0</v>
      </c>
      <c r="L32" s="10">
        <f t="shared" si="10"/>
        <v>0</v>
      </c>
      <c r="M32" s="10">
        <f t="shared" si="11"/>
        <v>0</v>
      </c>
      <c r="N32" s="11">
        <f t="shared" si="12"/>
        <v>0</v>
      </c>
      <c r="O32" s="5"/>
      <c r="P32" s="5"/>
      <c r="Q32" s="5"/>
      <c r="R32" s="5"/>
      <c r="S32" s="5"/>
    </row>
    <row r="33" spans="1:19" ht="15.75" customHeight="1">
      <c r="A33" s="48" t="s">
        <v>90</v>
      </c>
      <c r="B33" s="9">
        <f t="shared" si="0"/>
        <v>0</v>
      </c>
      <c r="C33" s="10">
        <f t="shared" si="1"/>
        <v>0</v>
      </c>
      <c r="D33" s="10">
        <f t="shared" si="2"/>
        <v>0</v>
      </c>
      <c r="E33" s="10">
        <f t="shared" si="3"/>
        <v>0</v>
      </c>
      <c r="F33" s="10">
        <f t="shared" si="4"/>
        <v>0</v>
      </c>
      <c r="G33" s="10">
        <f t="shared" si="5"/>
        <v>0</v>
      </c>
      <c r="H33" s="10">
        <f t="shared" si="6"/>
        <v>0</v>
      </c>
      <c r="I33" s="10">
        <f t="shared" si="7"/>
        <v>0</v>
      </c>
      <c r="J33" s="10">
        <f t="shared" si="8"/>
        <v>0</v>
      </c>
      <c r="K33" s="10">
        <f t="shared" si="9"/>
        <v>0</v>
      </c>
      <c r="L33" s="10">
        <f t="shared" si="10"/>
        <v>0</v>
      </c>
      <c r="M33" s="10">
        <f t="shared" si="11"/>
        <v>0</v>
      </c>
      <c r="N33" s="11">
        <f t="shared" si="12"/>
        <v>0</v>
      </c>
      <c r="O33" s="5"/>
      <c r="P33" s="5"/>
      <c r="Q33" s="5"/>
      <c r="R33" s="5"/>
      <c r="S33" s="5"/>
    </row>
    <row r="34" spans="1:19" ht="15.75" customHeight="1">
      <c r="A34" s="48" t="s">
        <v>91</v>
      </c>
      <c r="B34" s="9">
        <f t="shared" si="0"/>
        <v>0</v>
      </c>
      <c r="C34" s="10">
        <f t="shared" si="1"/>
        <v>0</v>
      </c>
      <c r="D34" s="10">
        <f t="shared" si="2"/>
        <v>0</v>
      </c>
      <c r="E34" s="10">
        <f t="shared" si="3"/>
        <v>0</v>
      </c>
      <c r="F34" s="10">
        <f t="shared" si="4"/>
        <v>0</v>
      </c>
      <c r="G34" s="10">
        <f t="shared" si="5"/>
        <v>0</v>
      </c>
      <c r="H34" s="10">
        <f t="shared" si="6"/>
        <v>0</v>
      </c>
      <c r="I34" s="10">
        <f t="shared" si="7"/>
        <v>0</v>
      </c>
      <c r="J34" s="10">
        <f t="shared" si="8"/>
        <v>0</v>
      </c>
      <c r="K34" s="10">
        <f t="shared" si="9"/>
        <v>0</v>
      </c>
      <c r="L34" s="10">
        <f t="shared" si="10"/>
        <v>0</v>
      </c>
      <c r="M34" s="10">
        <f t="shared" si="11"/>
        <v>0</v>
      </c>
      <c r="N34" s="11">
        <f t="shared" si="12"/>
        <v>0</v>
      </c>
      <c r="O34" s="5"/>
      <c r="P34" s="5"/>
      <c r="Q34" s="5"/>
      <c r="R34" s="5"/>
      <c r="S34" s="5"/>
    </row>
    <row r="35" spans="1:19" ht="15.75" customHeight="1">
      <c r="A35" s="48" t="s">
        <v>92</v>
      </c>
      <c r="B35" s="9">
        <f t="shared" si="0"/>
        <v>0</v>
      </c>
      <c r="C35" s="10">
        <f t="shared" si="1"/>
        <v>0</v>
      </c>
      <c r="D35" s="10">
        <f t="shared" si="2"/>
        <v>0</v>
      </c>
      <c r="E35" s="10">
        <f t="shared" si="3"/>
        <v>0</v>
      </c>
      <c r="F35" s="10">
        <f t="shared" si="4"/>
        <v>0</v>
      </c>
      <c r="G35" s="10">
        <f t="shared" si="5"/>
        <v>0</v>
      </c>
      <c r="H35" s="10">
        <f t="shared" si="6"/>
        <v>0</v>
      </c>
      <c r="I35" s="10">
        <f t="shared" si="7"/>
        <v>0</v>
      </c>
      <c r="J35" s="10">
        <f t="shared" si="8"/>
        <v>0</v>
      </c>
      <c r="K35" s="10">
        <f t="shared" si="9"/>
        <v>0</v>
      </c>
      <c r="L35" s="10">
        <f t="shared" si="10"/>
        <v>0</v>
      </c>
      <c r="M35" s="10">
        <f t="shared" si="11"/>
        <v>0</v>
      </c>
      <c r="N35" s="11">
        <f t="shared" si="12"/>
        <v>0</v>
      </c>
      <c r="O35" s="5"/>
      <c r="P35" s="5"/>
      <c r="Q35" s="5"/>
      <c r="R35" s="5"/>
      <c r="S35" s="5"/>
    </row>
    <row r="36" spans="1:19" ht="15.75" customHeight="1">
      <c r="A36" s="48" t="s">
        <v>93</v>
      </c>
      <c r="B36" s="9">
        <f t="shared" si="0"/>
        <v>0</v>
      </c>
      <c r="C36" s="10">
        <f t="shared" si="1"/>
        <v>0</v>
      </c>
      <c r="D36" s="10">
        <f t="shared" si="2"/>
        <v>0</v>
      </c>
      <c r="E36" s="10">
        <f t="shared" si="3"/>
        <v>0</v>
      </c>
      <c r="F36" s="10">
        <f t="shared" si="4"/>
        <v>0</v>
      </c>
      <c r="G36" s="10">
        <f t="shared" si="5"/>
        <v>0</v>
      </c>
      <c r="H36" s="10">
        <f t="shared" si="6"/>
        <v>0</v>
      </c>
      <c r="I36" s="10">
        <f t="shared" si="7"/>
        <v>0</v>
      </c>
      <c r="J36" s="10">
        <f t="shared" si="8"/>
        <v>0</v>
      </c>
      <c r="K36" s="10">
        <f t="shared" si="9"/>
        <v>0</v>
      </c>
      <c r="L36" s="10">
        <f t="shared" si="10"/>
        <v>0</v>
      </c>
      <c r="M36" s="10">
        <f t="shared" si="11"/>
        <v>0</v>
      </c>
      <c r="N36" s="11">
        <f t="shared" si="12"/>
        <v>0</v>
      </c>
      <c r="O36" s="5"/>
      <c r="P36" s="5"/>
      <c r="Q36" s="5"/>
      <c r="R36" s="5"/>
      <c r="S36" s="5"/>
    </row>
    <row r="37" spans="1:19" ht="15.75" customHeight="1">
      <c r="A37" s="48" t="s">
        <v>94</v>
      </c>
      <c r="B37" s="9">
        <f t="shared" si="0"/>
        <v>0</v>
      </c>
      <c r="C37" s="10">
        <f t="shared" si="1"/>
        <v>0</v>
      </c>
      <c r="D37" s="10">
        <f t="shared" si="2"/>
        <v>0</v>
      </c>
      <c r="E37" s="10">
        <f t="shared" si="3"/>
        <v>0</v>
      </c>
      <c r="F37" s="10">
        <f t="shared" si="4"/>
        <v>0</v>
      </c>
      <c r="G37" s="10">
        <f t="shared" si="5"/>
        <v>0</v>
      </c>
      <c r="H37" s="10">
        <f t="shared" si="6"/>
        <v>0</v>
      </c>
      <c r="I37" s="10">
        <f t="shared" si="7"/>
        <v>0</v>
      </c>
      <c r="J37" s="10">
        <f t="shared" si="8"/>
        <v>0</v>
      </c>
      <c r="K37" s="10">
        <f t="shared" si="9"/>
        <v>0</v>
      </c>
      <c r="L37" s="10">
        <f t="shared" si="10"/>
        <v>0</v>
      </c>
      <c r="M37" s="10">
        <f t="shared" si="11"/>
        <v>0</v>
      </c>
      <c r="N37" s="11">
        <f t="shared" si="12"/>
        <v>0</v>
      </c>
      <c r="O37" s="5"/>
      <c r="P37" s="5"/>
      <c r="Q37" s="5"/>
      <c r="R37" s="5"/>
      <c r="S37" s="5"/>
    </row>
    <row r="38" spans="1:19" ht="15.75" customHeight="1">
      <c r="A38" s="49" t="s">
        <v>95</v>
      </c>
      <c r="B38" s="9">
        <f t="shared" si="0"/>
        <v>0</v>
      </c>
      <c r="C38" s="10">
        <f t="shared" si="1"/>
        <v>0</v>
      </c>
      <c r="D38" s="18">
        <f t="shared" si="2"/>
        <v>0</v>
      </c>
      <c r="E38" s="10">
        <f t="shared" si="3"/>
        <v>0</v>
      </c>
      <c r="F38" s="10">
        <f t="shared" si="4"/>
        <v>0</v>
      </c>
      <c r="G38" s="18">
        <f t="shared" si="5"/>
        <v>0</v>
      </c>
      <c r="H38" s="18">
        <f t="shared" si="6"/>
        <v>0</v>
      </c>
      <c r="I38" s="10">
        <f t="shared" si="7"/>
        <v>0</v>
      </c>
      <c r="J38" s="10">
        <f t="shared" si="8"/>
        <v>0</v>
      </c>
      <c r="K38" s="10">
        <f t="shared" si="9"/>
        <v>0</v>
      </c>
      <c r="L38" s="10">
        <f t="shared" si="10"/>
        <v>0</v>
      </c>
      <c r="M38" s="10">
        <f t="shared" si="11"/>
        <v>0</v>
      </c>
      <c r="N38" s="11">
        <f t="shared" si="12"/>
        <v>0</v>
      </c>
      <c r="O38" s="5"/>
      <c r="P38" s="5"/>
      <c r="Q38" s="5"/>
      <c r="R38" s="5"/>
      <c r="S38" s="5"/>
    </row>
    <row r="39" spans="1:19" ht="15.75" customHeight="1">
      <c r="A39" s="16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5"/>
      <c r="P39" s="5"/>
      <c r="Q39" s="5"/>
      <c r="R39" s="5"/>
      <c r="S39" s="5"/>
    </row>
    <row r="40" spans="1:19" ht="15.75" customHeight="1">
      <c r="A40" s="16"/>
      <c r="B40" s="16"/>
      <c r="C40" s="16"/>
      <c r="D40" s="16"/>
      <c r="E40" s="16"/>
      <c r="F40" s="16"/>
      <c r="G40" s="19"/>
      <c r="H40" s="19"/>
      <c r="I40" s="19"/>
      <c r="J40" s="19"/>
      <c r="K40" s="19"/>
      <c r="L40" s="19"/>
      <c r="M40" s="19"/>
      <c r="N40" s="19"/>
      <c r="O40" s="5"/>
      <c r="P40" s="5"/>
      <c r="Q40" s="5"/>
      <c r="R40" s="5"/>
      <c r="S40" s="5"/>
    </row>
    <row r="41" spans="1:19" ht="15.75" customHeight="1">
      <c r="B41" s="16"/>
      <c r="C41" s="16"/>
      <c r="D41" s="16"/>
      <c r="E41" s="16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customHeight="1">
      <c r="B42" s="16"/>
      <c r="C42" s="16"/>
      <c r="D42" s="16"/>
      <c r="E42" s="16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customHeight="1">
      <c r="A43" s="6"/>
      <c r="B43" s="20"/>
      <c r="C43" s="20"/>
      <c r="D43" s="20"/>
      <c r="E43" s="2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5.75" customHeight="1">
      <c r="A44" s="36"/>
      <c r="B44" s="19"/>
      <c r="C44" s="19"/>
      <c r="D44" s="19"/>
      <c r="E44" s="1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5.75" customHeight="1">
      <c r="A45" s="25"/>
      <c r="B45" s="19"/>
      <c r="C45" s="19"/>
      <c r="D45" s="19"/>
      <c r="E45" s="1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5.75" customHeight="1">
      <c r="A46" s="25"/>
      <c r="B46" s="19"/>
      <c r="C46" s="19"/>
      <c r="D46" s="19"/>
      <c r="E46" s="1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15.75" customHeight="1">
      <c r="A47" s="25"/>
      <c r="B47" s="19"/>
      <c r="C47" s="19"/>
      <c r="D47" s="19"/>
      <c r="E47" s="1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15.75" customHeight="1">
      <c r="A48" s="25"/>
      <c r="B48" s="19"/>
      <c r="C48" s="19"/>
      <c r="D48" s="19"/>
      <c r="E48" s="1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15.75" customHeight="1">
      <c r="A49" s="25"/>
      <c r="B49" s="19"/>
      <c r="C49" s="19"/>
      <c r="D49" s="19"/>
      <c r="E49" s="1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5.75" customHeight="1">
      <c r="A50" s="25"/>
      <c r="B50" s="19"/>
      <c r="C50" s="19"/>
      <c r="D50" s="19"/>
      <c r="E50" s="1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5.75" customHeight="1">
      <c r="A51" s="25"/>
      <c r="B51" s="19"/>
      <c r="C51" s="19"/>
      <c r="D51" s="19"/>
      <c r="E51" s="1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.75" customHeight="1">
      <c r="A52" s="25"/>
      <c r="B52" s="19"/>
      <c r="C52" s="19"/>
      <c r="D52" s="19"/>
      <c r="E52" s="1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 customHeight="1">
      <c r="A53" s="25"/>
      <c r="B53" s="19"/>
      <c r="C53" s="19"/>
      <c r="D53" s="19"/>
      <c r="E53" s="1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 customHeight="1">
      <c r="A54" s="25"/>
      <c r="B54" s="19"/>
      <c r="C54" s="19"/>
      <c r="D54" s="19"/>
      <c r="E54" s="19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5.75" customHeight="1">
      <c r="A55" s="25"/>
      <c r="B55" s="19"/>
      <c r="C55" s="19"/>
      <c r="D55" s="19"/>
      <c r="E55" s="1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5.75" customHeight="1">
      <c r="A56" s="25"/>
      <c r="B56" s="19"/>
      <c r="C56" s="19"/>
      <c r="D56" s="19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5.7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5.75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5.7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5.7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5.7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5.75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5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5.7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2:19" ht="15.75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2:19" ht="15.7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2:19" ht="15.7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2:19" ht="15.75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2:19" ht="15.75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2:19" ht="15.75" customHeigh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2:19" ht="15.75" customHeigh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2:19" ht="15.75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2:19" ht="15.75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2:19" ht="15.75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2:19" ht="15.75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2:19" ht="15.7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2:19" ht="15.7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2:19" ht="15.7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2:19" ht="15.7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2:19" ht="15.7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2:19" ht="15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2:19" ht="15.7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2:19" ht="15.7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2:19" ht="15.7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2:19" ht="15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2:19" ht="15.7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2:19" ht="15.7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2:19" ht="15.7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2:19" ht="15.7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2:19" ht="15.7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2:19" ht="15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2:19" ht="15.7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2:19" ht="15.7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2:19" ht="15.7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2:19" ht="15.7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2:19" ht="15.75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2:19" ht="15.7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2:19" ht="15.7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2:19" ht="15.75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2:19" ht="15.75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2:19" ht="15.75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2:19" ht="15.75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2:19" ht="15.75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2:19" ht="15.75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2:19" ht="15.75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2:19" ht="15.75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2:19" ht="15.75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2:19" ht="15.75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2:19" ht="15.75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2:19" ht="15.75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2:19" ht="15.75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2:19" ht="15.75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2:19" ht="15.75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2:19" ht="15.75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2:19" ht="15.75" customHeigh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2:19" ht="15.75" customHeigh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2:19" ht="15.7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2:19" ht="15.7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2:19" ht="15.7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2:19" ht="15.7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2:19" ht="15.7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2:19" ht="15.7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2:19" ht="15.7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2:19" ht="15.7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2:19" ht="15.7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2:19" ht="15.7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2:19" ht="15.7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2:19" ht="15.7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2:19" ht="15.7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2:19" ht="15.7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2:19" ht="15.7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2:19" ht="15.75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2:19" ht="15.75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2:19" ht="15.75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2:19" ht="15.75" customHeigh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2:19" ht="15.75" customHeigh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2:19" ht="15.75" customHeigh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2:19" ht="15.75" customHeigh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2:19" ht="15.75" customHeight="1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2:19" ht="15.75" customHeigh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2:19" ht="15.75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2:19" ht="15.75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2:19" ht="15.75" customHeigh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2:19" ht="15.75" customHeigh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2:19" ht="15.75" customHeigh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2:19" ht="15.75" customHeigh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2:19" ht="15.75" customHeigh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2:19" ht="15.75" customHeigh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2:19" ht="15.75" customHeigh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2:19" ht="15.75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2:19" ht="15.75" customHeigh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2:19" ht="15.75" customHeigh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2:19" ht="15.75" customHeigh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2:19" ht="15.75" customHeigh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2:19" ht="15.75" customHeigh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2:19" ht="15.75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2:19" ht="15.75" customHeigh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2:19" ht="15.75" customHeigh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2:19" ht="15.75" customHeigh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2:19" ht="15.75" customHeigh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2:19" ht="15.75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2:19" ht="15.75" customHeigh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2:19" ht="15.75" customHeigh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2:19" ht="15.75" customHeight="1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2:19" ht="15.75" customHeight="1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2:19" ht="15.75" customHeight="1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2:19" ht="15.75" customHeight="1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2:19" ht="15.75" customHeight="1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2:19" ht="15.75" customHeight="1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2:19" ht="15.75" customHeight="1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2:19" ht="15.75" customHeight="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2:19" ht="15.75" customHeight="1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2:19" ht="15.75" customHeigh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2:19" ht="15.75" customHeight="1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2:19" ht="15.75" customHeight="1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2:19" ht="15.75" customHeigh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2:19" ht="15.75" customHeigh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2:19" ht="15.75" customHeigh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2:19" ht="15.75" customHeigh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2:19" ht="15.75" customHeigh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2:19" ht="15.75" customHeigh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2:19" ht="15.75" customHeigh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2:19" ht="15.75" customHeigh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2:19" ht="15.75" customHeight="1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2:19" ht="15.75" customHeight="1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2:19" ht="15.75" customHeigh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2:19" ht="15.75" customHeigh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2:19" ht="15.75" customHeigh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2:19" ht="15.75" customHeigh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2:19" ht="15.75" customHeigh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2:19" ht="15.75" customHeigh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2:19" ht="15.75" customHeigh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2:19" ht="15.75" customHeight="1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2:19" ht="15.75" customHeigh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2:19" ht="15.75" customHeigh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2:19" ht="15.75" customHeigh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2:19" ht="15.75" customHeigh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2:19" ht="15.75" customHeigh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2:19" ht="15.7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2:19" ht="15.7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2:19" ht="15.75" customHeigh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2:19" ht="15.75" customHeigh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2:19" ht="15.75" customHeigh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2:19" ht="15.75" customHeigh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2:19" ht="15.75" customHeigh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2:19" ht="15.75" customHeigh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2:19" ht="15.75" customHeigh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2:19" ht="15.75" customHeigh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2:19" ht="15.75" customHeigh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2:19" ht="15.75" customHeigh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2:19" ht="15.75" customHeigh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2:19" ht="15.75" customHeigh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2:19" ht="15.75" customHeigh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2:19" ht="15.75" customHeigh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2:19" ht="15.75" customHeigh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2:19" ht="15.75" customHeigh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2:19" ht="15.75" customHeigh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2:19" ht="15.75" customHeigh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2:19" ht="15.75" customHeight="1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2:19" ht="15.75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2:19" ht="15.75" customHeigh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2:19" ht="15.75" customHeight="1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2:19" ht="15.75" customHeight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2:19" ht="15.75" customHeight="1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2:19" ht="15.75" customHeight="1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2:19" ht="15.75" customHeight="1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2:19" ht="15.75" customHeight="1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2:19" ht="15.75" customHeight="1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2:19" ht="15.75" customHeight="1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2:19" ht="15.75" customHeight="1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2:19" ht="15.75" customHeight="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2:19" ht="15.75" customHeigh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2:19" ht="15.75" customHeight="1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2:19" ht="15.75" customHeight="1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2:19" ht="15.75" customHeight="1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2:19" ht="15.75" customHeight="1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2:19" ht="15.75" customHeight="1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2:19" ht="15.75" customHeight="1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2:19" ht="15.75" customHeight="1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2:19" ht="15.75" customHeight="1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2:19" ht="15.75" customHeight="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2:19" ht="15.75" customHeight="1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2:19" ht="15.75" customHeigh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2:19" ht="15.75" customHeigh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2:19" ht="15.75" customHeigh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2:19" ht="15.75" customHeight="1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2:19" ht="15.75" customHeight="1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2:19" ht="15.75" customHeight="1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2:19" ht="15.75" customHeight="1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2:19" ht="15.75" customHeight="1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2:19" ht="15.75" customHeight="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2:19" ht="15.75" customHeight="1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2:19" ht="15.75" customHeight="1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2:19" ht="15.75" customHeight="1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2:19" ht="15.75" customHeight="1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2:19" ht="15.75" customHeight="1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2:19" ht="15.75" customHeigh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2:19" ht="15.75" customHeigh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2:19" ht="15.75" customHeigh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2:19" ht="15.75" customHeigh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2:19" ht="15.75" customHeight="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2:19" ht="15.75" customHeigh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2:19" ht="15.75" customHeigh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2:19" ht="15.75" customHeigh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2:19" ht="15.75" customHeigh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2:19" ht="15.75" customHeigh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2:19" ht="15.75" customHeigh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2:19" ht="15.75" customHeigh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2:19" ht="15.75" customHeigh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2:19" ht="15.75" customHeigh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2:19" ht="15.75" customHeigh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2:19" ht="15.75" customHeigh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2:19" ht="15.75" customHeigh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2:19" ht="15.75" customHeigh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2:19" ht="15.75" customHeigh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2:19" ht="15.75" customHeight="1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2:19" ht="15.75" customHeight="1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2:19" ht="15.75" customHeight="1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2:19" ht="15.75" customHeight="1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2:19" ht="15.75" customHeight="1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2:19" ht="15.75" customHeight="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2:19" ht="15.75" customHeight="1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2:19" ht="15.75" customHeight="1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2:19" ht="15.75" customHeight="1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2:19" ht="15.75" customHeight="1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2:19" ht="15.75" customHeight="1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2:19" ht="15.75" customHeight="1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2:19" ht="15.75" customHeight="1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2:19" ht="15.75" customHeight="1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2:19" ht="15.75" customHeight="1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2:19" ht="15.75" customHeight="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2:19" ht="15.75" customHeight="1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2:19" ht="15.75" customHeight="1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2:19" ht="15.75" customHeight="1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2:19" ht="15.75" customHeight="1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2:19" ht="15.75" customHeight="1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2:19" ht="15.75" customHeight="1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2:19" ht="15.75" customHeight="1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2:19" ht="15.75" customHeight="1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2:19" ht="15.75" customHeight="1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2:19" ht="15.75" customHeight="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2:19" ht="15.75" customHeight="1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2:19" ht="15.75" customHeight="1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2:19" ht="15.75" customHeight="1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2:19" ht="15.75" customHeight="1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2:19" ht="15.75" customHeight="1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2:19" ht="15.75" customHeight="1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2:19" ht="15.75" customHeight="1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2:19" ht="15.75" customHeight="1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2:19" ht="15.75" customHeight="1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2:19" ht="15.75" customHeight="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2:19" ht="15.75" customHeight="1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2:19" ht="15.75" customHeight="1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2:19" ht="15.75" customHeight="1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2:19" ht="15.75" customHeight="1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2:19" ht="15.75" customHeight="1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2:19" ht="15.75" customHeight="1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2:19" ht="15.75" customHeight="1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2:19" ht="15.75" customHeight="1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2:19" ht="15.75" customHeight="1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2:19" ht="15.75" customHeight="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2:19" ht="15.75" customHeight="1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2:19" ht="15.75" customHeight="1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2:19" ht="15.75" customHeight="1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2:19" ht="15.75" customHeight="1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2:19" ht="15.75" customHeight="1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2:19" ht="15.75" customHeight="1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2:19" ht="15.75" customHeight="1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2:19" ht="15.75" customHeight="1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2:19" ht="15.75" customHeight="1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2:19" ht="15.75" customHeight="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2:19" ht="15.75" customHeight="1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2:19" ht="15.75" customHeight="1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2:19" ht="15.75" customHeight="1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2:19" ht="15.75" customHeight="1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2:19" ht="15.75" customHeight="1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2:19" ht="15.75" customHeight="1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2:19" ht="15.75" customHeight="1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2:19" ht="15.75" customHeight="1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2:19" ht="15.75" customHeight="1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2:19" ht="15.75" customHeight="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2:19" ht="15.75" customHeight="1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2:19" ht="15.75" customHeight="1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2:19" ht="15.75" customHeight="1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2:19" ht="15.75" customHeight="1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2:19" ht="15.75" customHeight="1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2:19" ht="15.75" customHeight="1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2:19" ht="15.75" customHeight="1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2:19" ht="15.75" customHeight="1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2:19" ht="15.75" customHeight="1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2:19" ht="15.75" customHeight="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2:19" ht="15.75" customHeight="1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2:19" ht="15.75" customHeight="1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2:19" ht="15.75" customHeight="1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2:19" ht="15.75" customHeight="1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2:19" ht="15.75" customHeight="1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2:19" ht="15.75" customHeight="1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2:19" ht="15.75" customHeight="1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2:19" ht="15.75" customHeight="1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2:19" ht="15.75" customHeight="1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2:19" ht="15.75" customHeight="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2:19" ht="15.75" customHeight="1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2:19" ht="15.75" customHeight="1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2:19" ht="15.75" customHeight="1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2:19" ht="15.75" customHeight="1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2:19" ht="15.75" customHeight="1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2:19" ht="15.75" customHeight="1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2:19" ht="15.75" customHeight="1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2:19" ht="15.75" customHeight="1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2:19" ht="15.75" customHeight="1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2:19" ht="15.75" customHeight="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2:19" ht="15.75" customHeight="1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2:19" ht="15.75" customHeight="1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2:19" ht="15.75" customHeight="1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2:19" ht="15.75" customHeight="1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2:19" ht="15.75" customHeight="1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2:19" ht="15.75" customHeight="1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2:19" ht="15.75" customHeight="1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2:19" ht="15.75" customHeight="1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2:19" ht="15.75" customHeight="1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2:19" ht="15.75" customHeight="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2:19" ht="15.75" customHeight="1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2:19" ht="15.75" customHeight="1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2:19" ht="15.75" customHeight="1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2:19" ht="15.75" customHeight="1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2:19" ht="15.75" customHeight="1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2:19" ht="15.75" customHeigh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2:19" ht="15.75" customHeight="1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2:19" ht="15.75" customHeight="1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2:19" ht="15.75" customHeight="1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2:19" ht="15.75" customHeight="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2:19" ht="15.75" customHeight="1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2:19" ht="15.75" customHeight="1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2:19" ht="15.75" customHeight="1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2:19" ht="15.75" customHeight="1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2:19" ht="15.75" customHeight="1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2:19" ht="15.75" customHeight="1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2:19" ht="15.75" customHeight="1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2:19" ht="15.75" customHeight="1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2:19" ht="15.75" customHeight="1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2:19" ht="15.75" customHeight="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2:19" ht="15.75" customHeight="1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2:19" ht="15.75" customHeight="1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2:19" ht="15.75" customHeight="1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2:19" ht="15.75" customHeight="1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2:19" ht="15.75" customHeight="1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2:19" ht="15.75" customHeight="1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2:19" ht="15.75" customHeight="1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2:19" ht="15.75" customHeight="1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2:19" ht="15.75" customHeight="1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2:19" ht="15.75" customHeight="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2:19" ht="15.75" customHeight="1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2:19" ht="15.75" customHeight="1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2:19" ht="15.75" customHeight="1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2:19" ht="15.75" customHeight="1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2:19" ht="15.75" customHeight="1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2:19" ht="15.75" customHeight="1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2:19" ht="15.75" customHeight="1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2:19" ht="15.75" customHeight="1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2:19" ht="15.75" customHeight="1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2:19" ht="15.75" customHeight="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2:19" ht="15.75" customHeight="1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2:19" ht="15.75" customHeight="1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2:19" ht="15.75" customHeight="1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2:19" ht="15.75" customHeight="1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2:19" ht="15.75" customHeight="1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2:19" ht="15.75" customHeight="1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2:19" ht="15.75" customHeight="1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2:19" ht="15.75" customHeight="1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2:19" ht="15.75" customHeight="1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2:19" ht="15.75" customHeight="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2:19" ht="15.75" customHeight="1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2:19" ht="15.75" customHeight="1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2:19" ht="15.75" customHeight="1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2:19" ht="15.75" customHeight="1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2:19" ht="15.75" customHeight="1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2:19" ht="15.75" customHeight="1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2:19" ht="15.75" customHeight="1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2:19" ht="15.75" customHeight="1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2:19" ht="15.75" customHeight="1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2:19" ht="15.75" customHeight="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2:19" ht="15.75" customHeight="1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2:19" ht="15.75" customHeight="1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2:19" ht="15.75" customHeight="1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2:19" ht="15.75" customHeight="1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2:19" ht="15.75" customHeight="1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2:19" ht="15.75" customHeight="1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2:19" ht="15.75" customHeight="1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2:19" ht="15.75" customHeight="1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2:19" ht="15.75" customHeight="1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2:19" ht="15.75" customHeight="1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2:19" ht="15.75" customHeight="1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2:19" ht="15.75" customHeight="1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2:19" ht="15.75" customHeight="1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2:19" ht="15.75" customHeight="1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2:19" ht="15.75" customHeight="1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2:19" ht="15.75" customHeight="1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2:19" ht="15.75" customHeight="1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2:19" ht="15.75" customHeight="1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2:19" ht="15.75" customHeight="1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2:19" ht="15.75" customHeight="1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2:19" ht="15.75" customHeight="1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2:19" ht="15.75" customHeight="1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2:19" ht="15.75" customHeight="1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2:19" ht="15.75" customHeight="1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2:19" ht="15.75" customHeight="1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2:19" ht="15.75" customHeight="1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2:19" ht="15.75" customHeight="1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2:19" ht="15.75" customHeight="1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2:19" ht="15.75" customHeight="1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2:19" ht="15.75" customHeight="1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2:19" ht="15.75" customHeight="1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2:19" ht="15.75" customHeight="1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2:19" ht="15.75" customHeight="1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2:19" ht="15.75" customHeight="1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2:19" ht="15.75" customHeight="1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2:19" ht="15.75" customHeight="1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2:19" ht="15.75" customHeight="1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2:19" ht="15.75" customHeight="1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2:19" ht="15.75" customHeight="1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2:19" ht="15.75" customHeight="1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2:19" ht="15.75" customHeight="1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2:19" ht="15.75" customHeight="1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2:19" ht="15.75" customHeight="1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2:19" ht="15.75" customHeight="1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2:19" ht="15.75" customHeight="1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2:19" ht="15.75" customHeight="1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2:19" ht="15.75" customHeight="1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2:19" ht="15.75" customHeight="1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2:19" ht="15.75" customHeight="1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2:19" ht="15.75" customHeight="1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2:19" ht="15.75" customHeight="1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2:19" ht="15.75" customHeight="1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2:19" ht="15.75" customHeight="1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2:19" ht="15.75" customHeight="1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2:19" ht="15.75" customHeight="1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2:19" ht="15.75" customHeight="1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2:19" ht="15.75" customHeight="1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2:19" ht="15.75" customHeight="1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2:19" ht="15.75" customHeight="1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2:19" ht="15.75" customHeight="1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2:19" ht="15.75" customHeight="1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2:19" ht="15.75" customHeight="1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2:19" ht="15.75" customHeight="1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2:19" ht="15.75" customHeight="1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2:19" ht="15.75" customHeight="1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2:19" ht="15.75" customHeight="1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2:19" ht="15.75" customHeight="1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2:19" ht="15.75" customHeight="1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2:19" ht="15.75" customHeight="1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2:19" ht="15.75" customHeight="1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2:19" ht="15.75" customHeight="1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2:19" ht="15.75" customHeight="1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2:19" ht="15.75" customHeight="1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2:19" ht="15.75" customHeight="1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2:19" ht="15.75" customHeight="1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2:19" ht="15.75" customHeight="1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2:19" ht="15.75" customHeight="1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2:19" ht="15.75" customHeight="1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2:19" ht="15.75" customHeight="1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2:19" ht="15.75" customHeight="1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2:19" ht="15.75" customHeight="1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2:19" ht="15.75" customHeight="1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2:19" ht="15.75" customHeight="1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2:19" ht="15.75" customHeight="1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2:19" ht="15.75" customHeight="1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2:19" ht="15.75" customHeight="1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2:19" ht="15.75" customHeight="1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2:19" ht="15.75" customHeight="1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2:19" ht="15.75" customHeight="1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2:19" ht="15.75" customHeight="1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2:19" ht="15.75" customHeight="1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2:19" ht="15.75" customHeight="1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2:19" ht="15.75" customHeight="1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2:19" ht="15.75" customHeight="1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2:19" ht="15.75" customHeight="1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2:19" ht="15.75" customHeight="1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2:19" ht="15.75" customHeight="1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2:19" ht="15.75" customHeight="1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2:19" ht="15.75" customHeight="1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2:19" ht="15.75" customHeight="1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2:19" ht="15.75" customHeight="1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2:19" ht="15.75" customHeight="1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2:19" ht="15.75" customHeight="1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2:19" ht="15.75" customHeight="1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2:19" ht="15.75" customHeight="1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2:19" ht="15.75" customHeight="1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2:19" ht="15.75" customHeight="1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2:19" ht="15.75" customHeight="1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2:19" ht="15.75" customHeight="1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2:19" ht="15.75" customHeight="1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2:19" ht="15.75" customHeight="1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2:19" ht="15.75" customHeight="1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2:19" ht="15.75" customHeight="1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2:19" ht="15.75" customHeight="1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2:19" ht="15.75" customHeight="1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2:19" ht="15.75" customHeight="1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2:19" ht="15.75" customHeight="1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2:19" ht="15.75" customHeight="1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2:19" ht="15.75" customHeight="1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2:19" ht="15.75" customHeight="1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2:19" ht="15.75" customHeight="1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2:19" ht="15.75" customHeight="1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2:19" ht="15.75" customHeight="1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2:19" ht="15.75" customHeight="1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2:19" ht="15.75" customHeight="1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2:19" ht="15.75" customHeight="1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2:19" ht="15.75" customHeight="1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2:19" ht="15.75" customHeight="1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2:19" ht="15.75" customHeight="1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2:19" ht="15.75" customHeight="1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2:19" ht="15.75" customHeight="1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2:19" ht="15.75" customHeight="1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2:19" ht="15.75" customHeight="1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2:19" ht="15.75" customHeight="1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2:19" ht="15.75" customHeight="1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2:19" ht="15.75" customHeight="1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2:19" ht="15.75" customHeight="1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2:19" ht="15.75" customHeight="1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2:19" ht="15.75" customHeight="1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2:19" ht="15.75" customHeight="1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2:19" ht="15.75" customHeight="1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2:19" ht="15.75" customHeight="1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2:19" ht="15.75" customHeight="1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2:19" ht="15.75" customHeight="1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2:19" ht="15.75" customHeight="1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2:19" ht="15.75" customHeight="1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2:19" ht="15.75" customHeight="1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2:19" ht="15.75" customHeight="1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2:19" ht="15.75" customHeight="1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2:19" ht="15.75" customHeight="1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2:19" ht="15.75" customHeight="1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2:19" ht="15.75" customHeight="1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2:19" ht="15.75" customHeight="1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2:19" ht="15.75" customHeight="1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2:19" ht="15.75" customHeight="1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2:19" ht="15.75" customHeight="1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2:19" ht="15.75" customHeight="1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2:19" ht="15.75" customHeight="1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2:19" ht="15.75" customHeight="1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2:19" ht="15.75" customHeight="1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2:19" ht="15.75" customHeight="1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2:19" ht="15.75" customHeight="1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2:19" ht="15.75" customHeight="1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2:19" ht="15.75" customHeight="1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2:19" ht="15.75" customHeight="1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2:19" ht="15.75" customHeight="1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2:19" ht="15.75" customHeight="1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2:19" ht="15.75" customHeight="1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2:19" ht="15.75" customHeight="1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2:19" ht="15.75" customHeight="1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2:19" ht="15.75" customHeight="1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2:19" ht="15.75" customHeight="1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2:19" ht="15.75" customHeight="1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2:19" ht="15.75" customHeight="1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2:19" ht="15.75" customHeight="1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2:19" ht="15.75" customHeight="1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2:19" ht="15.75" customHeight="1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2:19" ht="15.75" customHeight="1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2:19" ht="15.75" customHeight="1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2:19" ht="15.75" customHeight="1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2:19" ht="15.75" customHeight="1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2:19" ht="15.75" customHeight="1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2:19" ht="15.75" customHeight="1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2:19" ht="15.75" customHeight="1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2:19" ht="15.75" customHeight="1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2:19" ht="15.75" customHeight="1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2:19" ht="15.75" customHeight="1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2:19" ht="15.75" customHeight="1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2:19" ht="15.75" customHeight="1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2:19" ht="15.75" customHeight="1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2:19" ht="15.75" customHeight="1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2:19" ht="15.75" customHeight="1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2:19" ht="15.75" customHeight="1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2:19" ht="15.75" customHeight="1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2:19" ht="15.75" customHeight="1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2:19" ht="15.75" customHeight="1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2:19" ht="15.75" customHeight="1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2:19" ht="15.75" customHeight="1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2:19" ht="15.75" customHeight="1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2:19" ht="15.75" customHeight="1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2:19" ht="15.75" customHeight="1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2:19" ht="15.75" customHeight="1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2:19" ht="15.75" customHeight="1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2:19" ht="15.75" customHeight="1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2:19" ht="15.75" customHeight="1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2:19" ht="15.75" customHeight="1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2:19" ht="15.75" customHeight="1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2:19" ht="15.75" customHeight="1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2:19" ht="15.75" customHeight="1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2:19" ht="15.75" customHeight="1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2:19" ht="15.75" customHeight="1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2:19" ht="15.75" customHeight="1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2:19" ht="15.75" customHeight="1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2:19" ht="15.75" customHeight="1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2:19" ht="15.75" customHeight="1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2:19" ht="15.75" customHeight="1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2:19" ht="15.75" customHeight="1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2:19" ht="15.75" customHeight="1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2:19" ht="15.75" customHeight="1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2:19" ht="15.75" customHeight="1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2:19" ht="15.75" customHeight="1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2:19" ht="15.75" customHeight="1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2:19" ht="15.75" customHeight="1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2:19" ht="15.75" customHeight="1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2:19" ht="15.75" customHeight="1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2:19" ht="15.75" customHeight="1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2:19" ht="15.75" customHeight="1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2:19" ht="15.75" customHeight="1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2:19" ht="15.75" customHeight="1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2:19" ht="15.75" customHeight="1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2:19" ht="15.75" customHeight="1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2:19" ht="15.75" customHeight="1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2:19" ht="15.75" customHeight="1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2:19" ht="15.75" customHeight="1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2:19" ht="15.75" customHeight="1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2:19" ht="15.75" customHeight="1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2:19" ht="15.75" customHeight="1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2:19" ht="15.75" customHeight="1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2:19" ht="15.75" customHeight="1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2:19" ht="15.75" customHeight="1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2:19" ht="15.75" customHeight="1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2:19" ht="15.75" customHeight="1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2:19" ht="15.75" customHeight="1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2:19" ht="15.75" customHeight="1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2:19" ht="15.75" customHeight="1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2:19" ht="15.75" customHeight="1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2:19" ht="15.75" customHeight="1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2:19" ht="15.75" customHeight="1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2:19" ht="15.75" customHeight="1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2:19" ht="15.75" customHeight="1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2:19" ht="15.75" customHeight="1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2:19" ht="15.75" customHeight="1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2:19" ht="15.75" customHeight="1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2:19" ht="15.75" customHeight="1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2:19" ht="15.75" customHeight="1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2:19" ht="15.75" customHeight="1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2:19" ht="15.75" customHeight="1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2:19" ht="15.75" customHeight="1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2:19" ht="15.75" customHeight="1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2:19" ht="15.75" customHeight="1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2:19" ht="15.75" customHeight="1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2:19" ht="15.75" customHeight="1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2:19" ht="15.75" customHeight="1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2:19" ht="15.75" customHeight="1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2:19" ht="15.75" customHeight="1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2:19" ht="15.75" customHeight="1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2:19" ht="15.75" customHeight="1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2:19" ht="15.75" customHeight="1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2:19" ht="15.75" customHeight="1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2:19" ht="15.75" customHeight="1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2:19" ht="15.75" customHeight="1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2:19" ht="15.75" customHeight="1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2:19" ht="15.75" customHeight="1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2:19" ht="15.75" customHeight="1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2:19" ht="15.75" customHeight="1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2:19" ht="15.75" customHeight="1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2:19" ht="15.75" customHeight="1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2:19" ht="15.75" customHeight="1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2:19" ht="15.75" customHeight="1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2:19" ht="15.75" customHeight="1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2:19" ht="15.75" customHeight="1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2:19" ht="15.75" customHeight="1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2:19" ht="15.75" customHeight="1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2:19" ht="15.75" customHeight="1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2:19" ht="15.75" customHeight="1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2:19" ht="15.75" customHeight="1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2:19" ht="15.75" customHeight="1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2:19" ht="15.75" customHeight="1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2:19" ht="15.75" customHeight="1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2:19" ht="15.75" customHeight="1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2:19" ht="15.75" customHeight="1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2:19" ht="15.75" customHeight="1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2:19" ht="15.75" customHeight="1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2:19" ht="15.75" customHeight="1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2:19" ht="15.75" customHeight="1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2:19" ht="15.75" customHeight="1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2:19" ht="15.75" customHeight="1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2:19" ht="15.75" customHeight="1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2:19" ht="15.75" customHeight="1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2:19" ht="15.75" customHeight="1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2:19" ht="15.75" customHeight="1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2:19" ht="15.75" customHeight="1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2:19" ht="15.75" customHeight="1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2:19" ht="15.75" customHeight="1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2:19" ht="15.75" customHeight="1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2:19" ht="15.75" customHeight="1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2:19" ht="15.75" customHeight="1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2:19" ht="15.75" customHeight="1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2:19" ht="15.75" customHeight="1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2:19" ht="15.75" customHeight="1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2:19" ht="15.75" customHeight="1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2:19" ht="15.75" customHeight="1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2:19" ht="15.75" customHeight="1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2:19" ht="15.75" customHeight="1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2:19" ht="15.75" customHeight="1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2:19" ht="15.75" customHeight="1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2:19" ht="15.75" customHeight="1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2:19" ht="15.75" customHeight="1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2:19" ht="15.75" customHeight="1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2:19" ht="15.75" customHeight="1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2:19" ht="15.75" customHeight="1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2:19" ht="15.75" customHeight="1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2:19" ht="15.75" customHeight="1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2:19" ht="15.75" customHeight="1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2:19" ht="15.75" customHeight="1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2:19" ht="15.75" customHeight="1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2:19" ht="15.75" customHeight="1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2:19" ht="15.75" customHeight="1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2:19" ht="15.75" customHeight="1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2:19" ht="15.75" customHeight="1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2:19" ht="15.75" customHeight="1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2:19" ht="15.75" customHeight="1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2:19" ht="15.75" customHeight="1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2:19" ht="15.75" customHeight="1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2:19" ht="15.75" customHeight="1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2:19" ht="15.75" customHeight="1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2:19" ht="15.75" customHeight="1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2:19" ht="15.75" customHeight="1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2:19" ht="15.75" customHeight="1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2:19" ht="15.75" customHeight="1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2:19" ht="15.75" customHeight="1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2:19" ht="15.75" customHeight="1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2:19" ht="15.75" customHeight="1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2:19" ht="15.75" customHeight="1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2:19" ht="15.75" customHeight="1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2:19" ht="15.75" customHeight="1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2:19" ht="15.75" customHeight="1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2:19" ht="15.75" customHeight="1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2:19" ht="15.75" customHeight="1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2:19" ht="15.75" customHeight="1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2:19" ht="15.75" customHeight="1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2:19" ht="15.75" customHeight="1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2:19" ht="15.75" customHeight="1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2:19" ht="15.75" customHeight="1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2:19" ht="15.75" customHeight="1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2:19" ht="15.75" customHeight="1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2:19" ht="15.75" customHeight="1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2:19" ht="15.75" customHeight="1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2:19" ht="15.75" customHeight="1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2:19" ht="15.75" customHeight="1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2:19" ht="15.75" customHeight="1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2:19" ht="15.75" customHeight="1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2:19" ht="15.75" customHeight="1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2:19" ht="15.75" customHeight="1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2:19" ht="15.75" customHeight="1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2:19" ht="15.75" customHeight="1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2:19" ht="15.75" customHeight="1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2:19" ht="15.75" customHeight="1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2:19" ht="15.75" customHeight="1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2:19" ht="15.75" customHeight="1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2:19" ht="15.75" customHeight="1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2:19" ht="15.75" customHeight="1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2:19" ht="15.75" customHeight="1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2:19" ht="15.75" customHeight="1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2:19" ht="15.75" customHeight="1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2:19" ht="15.75" customHeight="1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2:19" ht="15.75" customHeight="1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2:19" ht="15.75" customHeight="1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2:19" ht="15.75" customHeight="1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2:19" ht="15.75" customHeight="1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2:19" ht="15.75" customHeight="1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2:19" ht="15.75" customHeight="1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2:19" ht="15.75" customHeight="1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2:19" ht="15.75" customHeight="1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2:19" ht="15.75" customHeight="1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2:19" ht="15.75" customHeight="1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2:19" ht="15.75" customHeight="1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2:19" ht="15.75" customHeight="1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2:19" ht="15.75" customHeight="1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2:19" ht="15.75" customHeight="1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2:19" ht="15.75" customHeight="1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2:19" ht="15.75" customHeight="1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2:19" ht="15.75" customHeight="1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2:19" ht="15.75" customHeight="1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2:19" ht="15.75" customHeight="1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2:19" ht="15.75" customHeight="1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2:19" ht="15.75" customHeight="1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2:19" ht="15.75" customHeight="1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  <row r="840" spans="2:19" ht="15.75" customHeight="1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</row>
    <row r="841" spans="2:19" ht="15.75" customHeight="1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</row>
    <row r="842" spans="2:19" ht="15.75" customHeight="1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</row>
    <row r="843" spans="2:19" ht="15.75" customHeight="1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</row>
    <row r="844" spans="2:19" ht="15.75" customHeight="1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</row>
    <row r="845" spans="2:19" ht="15.75" customHeight="1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</row>
    <row r="846" spans="2:19" ht="15.75" customHeight="1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</row>
    <row r="847" spans="2:19" ht="15.75" customHeight="1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</row>
    <row r="848" spans="2:19" ht="15.75" customHeight="1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</row>
    <row r="849" spans="2:19" ht="15.75" customHeight="1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</row>
    <row r="850" spans="2:19" ht="15.75" customHeight="1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</row>
    <row r="851" spans="2:19" ht="15.75" customHeight="1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</row>
    <row r="852" spans="2:19" ht="15.75" customHeight="1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</row>
    <row r="853" spans="2:19" ht="15.75" customHeight="1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</row>
    <row r="854" spans="2:19" ht="15.75" customHeight="1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</row>
    <row r="855" spans="2:19" ht="15.75" customHeight="1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</row>
    <row r="856" spans="2:19" ht="15.75" customHeight="1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</row>
    <row r="857" spans="2:19" ht="15.75" customHeight="1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</row>
    <row r="858" spans="2:19" ht="15.75" customHeight="1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</row>
    <row r="859" spans="2:19" ht="15.75" customHeight="1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</row>
    <row r="860" spans="2:19" ht="15.75" customHeight="1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</row>
    <row r="861" spans="2:19" ht="15.75" customHeight="1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</row>
    <row r="862" spans="2:19" ht="15.75" customHeight="1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</row>
    <row r="863" spans="2:19" ht="15.75" customHeight="1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</row>
    <row r="864" spans="2:19" ht="15.75" customHeight="1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</row>
    <row r="865" spans="2:19" ht="15.75" customHeight="1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</row>
    <row r="866" spans="2:19" ht="15.75" customHeight="1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</row>
    <row r="867" spans="2:19" ht="15.75" customHeight="1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</row>
    <row r="868" spans="2:19" ht="15.75" customHeight="1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</row>
    <row r="869" spans="2:19" ht="15.75" customHeight="1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</row>
    <row r="870" spans="2:19" ht="15.75" customHeight="1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</row>
    <row r="871" spans="2:19" ht="15.75" customHeight="1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</row>
    <row r="872" spans="2:19" ht="15.75" customHeight="1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</row>
    <row r="873" spans="2:19" ht="15.75" customHeight="1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</row>
    <row r="874" spans="2:19" ht="15.75" customHeight="1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</row>
    <row r="875" spans="2:19" ht="15.75" customHeight="1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</row>
    <row r="876" spans="2:19" ht="15.75" customHeight="1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</row>
    <row r="877" spans="2:19" ht="15.75" customHeight="1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</row>
    <row r="878" spans="2:19" ht="15.75" customHeight="1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</row>
    <row r="879" spans="2:19" ht="15.75" customHeight="1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</row>
    <row r="880" spans="2:19" ht="15.75" customHeight="1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</row>
    <row r="881" spans="2:19" ht="15.75" customHeight="1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</row>
    <row r="882" spans="2:19" ht="15.75" customHeight="1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</row>
    <row r="883" spans="2:19" ht="15.75" customHeight="1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</row>
    <row r="884" spans="2:19" ht="15.75" customHeight="1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</row>
    <row r="885" spans="2:19" ht="15.75" customHeight="1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</row>
    <row r="886" spans="2:19" ht="15.75" customHeight="1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</row>
    <row r="887" spans="2:19" ht="15.75" customHeight="1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</row>
    <row r="888" spans="2:19" ht="15.75" customHeight="1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</row>
    <row r="889" spans="2:19" ht="15.75" customHeight="1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</row>
    <row r="890" spans="2:19" ht="15.75" customHeight="1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</row>
    <row r="891" spans="2:19" ht="15.75" customHeight="1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</row>
    <row r="892" spans="2:19" ht="15.75" customHeight="1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</row>
    <row r="893" spans="2:19" ht="15.75" customHeight="1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</row>
    <row r="894" spans="2:19" ht="15.75" customHeight="1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</row>
    <row r="895" spans="2:19" ht="15.75" customHeight="1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</row>
    <row r="896" spans="2:19" ht="15.75" customHeight="1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</row>
    <row r="897" spans="2:19" ht="15.75" customHeight="1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</row>
    <row r="898" spans="2:19" ht="15.75" customHeight="1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</row>
    <row r="899" spans="2:19" ht="15.75" customHeight="1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</row>
    <row r="900" spans="2:19" ht="15.75" customHeight="1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</row>
    <row r="901" spans="2:19" ht="15.75" customHeight="1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</row>
    <row r="902" spans="2:19" ht="15.75" customHeight="1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</row>
    <row r="903" spans="2:19" ht="15.75" customHeight="1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</row>
    <row r="904" spans="2:19" ht="15.75" customHeight="1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</row>
    <row r="905" spans="2:19" ht="15.75" customHeight="1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</row>
    <row r="906" spans="2:19" ht="15.75" customHeight="1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</row>
    <row r="907" spans="2:19" ht="15.75" customHeight="1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</row>
    <row r="908" spans="2:19" ht="15.75" customHeight="1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</row>
    <row r="909" spans="2:19" ht="15.75" customHeight="1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</row>
    <row r="910" spans="2:19" ht="15.75" customHeight="1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</row>
    <row r="911" spans="2:19" ht="15.75" customHeight="1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</row>
    <row r="912" spans="2:19" ht="15.75" customHeight="1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</row>
    <row r="913" spans="2:19" ht="15.75" customHeight="1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</row>
    <row r="914" spans="2:19" ht="15.75" customHeight="1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</row>
    <row r="915" spans="2:19" ht="15.75" customHeight="1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</row>
    <row r="916" spans="2:19" ht="15.75" customHeight="1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</row>
    <row r="917" spans="2:19" ht="15.75" customHeight="1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</row>
    <row r="918" spans="2:19" ht="15.75" customHeight="1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</row>
    <row r="919" spans="2:19" ht="15.75" customHeight="1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</row>
    <row r="920" spans="2:19" ht="15.75" customHeight="1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</row>
    <row r="921" spans="2:19" ht="15.75" customHeight="1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</row>
    <row r="922" spans="2:19" ht="15.75" customHeight="1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</row>
    <row r="923" spans="2:19" ht="15.75" customHeight="1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</row>
    <row r="924" spans="2:19" ht="15.75" customHeight="1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</row>
    <row r="925" spans="2:19" ht="15.75" customHeight="1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</row>
    <row r="926" spans="2:19" ht="15.75" customHeight="1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</row>
    <row r="927" spans="2:19" ht="15.75" customHeight="1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</row>
    <row r="928" spans="2:19" ht="15.75" customHeight="1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</row>
    <row r="929" spans="2:19" ht="15.75" customHeight="1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</row>
    <row r="930" spans="2:19" ht="15.75" customHeight="1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</row>
    <row r="931" spans="2:19" ht="15.75" customHeight="1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</row>
    <row r="932" spans="2:19" ht="15.75" customHeight="1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</row>
    <row r="933" spans="2:19" ht="15.75" customHeight="1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</row>
    <row r="934" spans="2:19" ht="15.75" customHeight="1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</row>
    <row r="935" spans="2:19" ht="15.75" customHeight="1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</row>
    <row r="936" spans="2:19" ht="15.75" customHeight="1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</row>
    <row r="937" spans="2:19" ht="15.75" customHeight="1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</row>
    <row r="938" spans="2:19" ht="15.75" customHeight="1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</row>
    <row r="939" spans="2:19" ht="15.75" customHeight="1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</row>
    <row r="940" spans="2:19" ht="15.75" customHeight="1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</row>
    <row r="941" spans="2:19" ht="15.75" customHeight="1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</row>
    <row r="942" spans="2:19" ht="15.75" customHeight="1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</row>
    <row r="943" spans="2:19" ht="15.75" customHeight="1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</row>
    <row r="944" spans="2:19" ht="15.75" customHeight="1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</row>
    <row r="945" spans="2:19" ht="15.75" customHeight="1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</row>
    <row r="946" spans="2:19" ht="15.75" customHeight="1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</row>
    <row r="947" spans="2:19" ht="15.75" customHeight="1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</row>
    <row r="948" spans="2:19" ht="15.75" customHeight="1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</row>
    <row r="949" spans="2:19" ht="15.75" customHeight="1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</row>
    <row r="950" spans="2:19" ht="15.75" customHeight="1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</row>
    <row r="951" spans="2:19" ht="15.75" customHeight="1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</row>
    <row r="952" spans="2:19" ht="15.75" customHeight="1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</row>
    <row r="953" spans="2:19" ht="15.75" customHeight="1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</row>
    <row r="954" spans="2:19" ht="15.75" customHeight="1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</row>
    <row r="955" spans="2:19" ht="15.75" customHeight="1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</row>
    <row r="956" spans="2:19" ht="15.75" customHeight="1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</row>
    <row r="957" spans="2:19" ht="15.75" customHeight="1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</row>
    <row r="958" spans="2:19" ht="15.75" customHeight="1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</row>
    <row r="959" spans="2:19" ht="15.75" customHeight="1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</row>
    <row r="960" spans="2:19" ht="15.75" customHeight="1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</row>
    <row r="961" spans="2:19" ht="15.75" customHeight="1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</row>
    <row r="962" spans="2:19" ht="15.75" customHeight="1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</row>
    <row r="963" spans="2:19" ht="15.75" customHeight="1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</row>
    <row r="964" spans="2:19" ht="15.75" customHeight="1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</row>
    <row r="965" spans="2:19" ht="15.75" customHeight="1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</row>
    <row r="966" spans="2:19" ht="15.75" customHeight="1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</row>
    <row r="967" spans="2:19" ht="15.75" customHeight="1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</row>
    <row r="968" spans="2:19" ht="15.75" customHeight="1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</row>
    <row r="969" spans="2:19" ht="15.75" customHeight="1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</row>
    <row r="970" spans="2:19" ht="15.75" customHeight="1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</row>
    <row r="971" spans="2:19" ht="15.75" customHeight="1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</row>
    <row r="972" spans="2:19" ht="15.75" customHeight="1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</row>
    <row r="973" spans="2:19" ht="15.75" customHeight="1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</row>
    <row r="974" spans="2:19" ht="15.75" customHeight="1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</row>
    <row r="975" spans="2:19" ht="15.75" customHeight="1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</row>
    <row r="976" spans="2:19" ht="15.75" customHeight="1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</row>
    <row r="977" spans="2:19" ht="15.75" customHeight="1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</row>
    <row r="978" spans="2:19" ht="15.75" customHeight="1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</row>
    <row r="979" spans="2:19" ht="15.75" customHeight="1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</row>
    <row r="980" spans="2:19" ht="15.75" customHeight="1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</row>
    <row r="981" spans="2:19" ht="15.75" customHeight="1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</row>
    <row r="982" spans="2:19" ht="15.75" customHeight="1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</row>
    <row r="983" spans="2:19" ht="15.75" customHeight="1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</row>
    <row r="984" spans="2:19" ht="15.75" customHeight="1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</row>
    <row r="985" spans="2:19" ht="15.75" customHeight="1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</row>
    <row r="986" spans="2:19" ht="15.75" customHeight="1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</row>
    <row r="987" spans="2:19" ht="15.75" customHeight="1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</row>
    <row r="988" spans="2:19" ht="15.75" customHeight="1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</row>
    <row r="989" spans="2:19" ht="15.75" customHeight="1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</row>
    <row r="990" spans="2:19" ht="15.75" customHeight="1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</row>
    <row r="991" spans="2:19" ht="15.75" customHeight="1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</row>
    <row r="992" spans="2:19" ht="15.75" customHeight="1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</row>
    <row r="993" spans="2:19" ht="15.75" customHeight="1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</row>
    <row r="994" spans="2:19" ht="15.75" customHeight="1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</row>
    <row r="995" spans="2:19" ht="15.75" customHeight="1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</row>
    <row r="996" spans="2:19" ht="15.75" customHeight="1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</row>
    <row r="997" spans="2:19" ht="15.75" customHeight="1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</row>
    <row r="998" spans="2:19" ht="15.75" customHeight="1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</row>
    <row r="999" spans="2:19" ht="15.75" customHeight="1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</row>
    <row r="1000" spans="2:19" ht="15.75" customHeight="1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</row>
  </sheetData>
  <mergeCells count="5">
    <mergeCell ref="B1:F4"/>
    <mergeCell ref="B5:F5"/>
    <mergeCell ref="B6:F6"/>
    <mergeCell ref="B21:F23"/>
    <mergeCell ref="A44:A56"/>
  </mergeCells>
  <pageMargins left="0.511811024" right="0.511811024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000"/>
  <sheetViews>
    <sheetView tabSelected="1" workbookViewId="0">
      <selection activeCell="M2" sqref="M2"/>
    </sheetView>
  </sheetViews>
  <sheetFormatPr defaultColWidth="11.19921875" defaultRowHeight="15" customHeight="1"/>
  <cols>
    <col min="1" max="1" width="4.19921875" customWidth="1"/>
    <col min="2" max="5" width="10.59765625" customWidth="1"/>
    <col min="6" max="6" width="10.796875" customWidth="1"/>
    <col min="7" max="31" width="10.59765625" customWidth="1"/>
  </cols>
  <sheetData>
    <row r="1" spans="2:8" ht="15.75" customHeight="1"/>
    <row r="2" spans="2:8" ht="15.75" customHeight="1">
      <c r="C2" s="37" t="s">
        <v>112</v>
      </c>
      <c r="D2" s="25"/>
      <c r="E2" s="25"/>
      <c r="F2" s="25"/>
      <c r="H2" s="21" t="s">
        <v>113</v>
      </c>
    </row>
    <row r="3" spans="2:8" ht="15.75" customHeight="1">
      <c r="B3" s="38" t="s">
        <v>114</v>
      </c>
      <c r="C3" s="25"/>
      <c r="D3" s="25"/>
      <c r="E3" s="25"/>
      <c r="F3" s="25"/>
      <c r="G3" s="25"/>
      <c r="H3" s="22"/>
    </row>
    <row r="4" spans="2:8" ht="15.75" customHeight="1"/>
    <row r="5" spans="2:8" ht="15.75" customHeight="1">
      <c r="B5" s="23" t="s">
        <v>63</v>
      </c>
    </row>
    <row r="6" spans="2:8" ht="15.75" customHeight="1"/>
    <row r="7" spans="2:8" ht="15.75" customHeight="1"/>
    <row r="8" spans="2:8" ht="15.75" customHeight="1"/>
    <row r="9" spans="2:8" ht="15.75" customHeight="1"/>
    <row r="10" spans="2:8" ht="15.75" customHeight="1"/>
    <row r="11" spans="2:8" ht="15.75" customHeight="1"/>
    <row r="12" spans="2:8" ht="15.75" customHeight="1"/>
    <row r="13" spans="2:8" ht="15.75" customHeight="1"/>
    <row r="14" spans="2:8" ht="15.75" customHeight="1"/>
    <row r="15" spans="2:8" ht="15.75" customHeight="1"/>
    <row r="16" spans="2:8" ht="15.75" customHeight="1"/>
    <row r="17" spans="2:2" ht="15.75" customHeight="1"/>
    <row r="18" spans="2:2" ht="15.75" customHeight="1"/>
    <row r="19" spans="2:2" ht="15.75" customHeight="1"/>
    <row r="20" spans="2:2" ht="15.75" customHeight="1"/>
    <row r="21" spans="2:2" ht="15.75" customHeight="1"/>
    <row r="22" spans="2:2" ht="15.75" customHeight="1"/>
    <row r="23" spans="2:2" ht="15.75" customHeight="1"/>
    <row r="24" spans="2:2" ht="15.75" customHeight="1">
      <c r="B24" s="23" t="s">
        <v>98</v>
      </c>
    </row>
    <row r="25" spans="2:2" ht="15.75" customHeight="1"/>
    <row r="26" spans="2:2" ht="15.75" customHeight="1"/>
    <row r="27" spans="2:2" ht="15.75" customHeight="1"/>
    <row r="28" spans="2:2" ht="15.75" customHeight="1"/>
    <row r="29" spans="2:2" ht="15.75" customHeight="1"/>
    <row r="30" spans="2:2" ht="15.75" customHeight="1"/>
    <row r="31" spans="2:2" ht="15.75" customHeight="1"/>
    <row r="32" spans="2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F2"/>
    <mergeCell ref="B3:G3"/>
  </mergeCells>
  <hyperlinks>
    <hyperlink ref="H2" location="'4. Dados e Métricas'!A1" display="🔙 Clique aqui para voltar à aba de preenchimento" xr:uid="{00000000-0004-0000-0500-000000000000}"/>
  </hyperlink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0. Apresentação</vt:lpstr>
      <vt:lpstr>1. Como a planilha funciona</vt:lpstr>
      <vt:lpstr>2. Como usar a planilha</vt:lpstr>
      <vt:lpstr>3. Glossários</vt:lpstr>
      <vt:lpstr>4. Dados e Métricas</vt:lpstr>
      <vt:lpstr>5. 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de Souza</dc:creator>
  <cp:lastModifiedBy>Francysco Alcylandyo</cp:lastModifiedBy>
  <dcterms:created xsi:type="dcterms:W3CDTF">2025-03-30T13:57:02Z</dcterms:created>
  <dcterms:modified xsi:type="dcterms:W3CDTF">2025-05-13T01:00:19Z</dcterms:modified>
</cp:coreProperties>
</file>